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90" windowWidth="20115" windowHeight="6525"/>
  </bookViews>
  <sheets>
    <sheet name="Лист1" sheetId="1" r:id="rId1"/>
  </sheets>
  <definedNames>
    <definedName name="_xlnm.Print_Area" localSheetId="0">Лист1!$A$1:$F$299</definedName>
  </definedNames>
  <calcPr calcId="145621"/>
</workbook>
</file>

<file path=xl/calcChain.xml><?xml version="1.0" encoding="utf-8"?>
<calcChain xmlns="http://schemas.openxmlformats.org/spreadsheetml/2006/main">
  <c r="E238" i="1" l="1"/>
  <c r="E139" i="1"/>
  <c r="D139" i="1"/>
  <c r="E144" i="1"/>
  <c r="D144" i="1"/>
  <c r="F143" i="1"/>
  <c r="F77" i="1" l="1"/>
  <c r="E14" i="1"/>
  <c r="D14" i="1"/>
  <c r="E13" i="1"/>
  <c r="D13" i="1"/>
  <c r="F28" i="1"/>
  <c r="F27" i="1"/>
  <c r="E26" i="1"/>
  <c r="D26" i="1"/>
  <c r="F22" i="1"/>
  <c r="F21" i="1"/>
  <c r="D20" i="1"/>
  <c r="E20" i="1"/>
  <c r="E181" i="1" l="1"/>
  <c r="F85" i="1"/>
  <c r="F84" i="1"/>
  <c r="E31" i="1"/>
  <c r="D31" i="1"/>
  <c r="F32" i="1" l="1"/>
  <c r="F174" i="1" l="1"/>
  <c r="D297" i="1" l="1"/>
  <c r="D238" i="1"/>
  <c r="E244" i="1"/>
  <c r="D244" i="1"/>
  <c r="F242" i="1"/>
  <c r="F243" i="1"/>
  <c r="F215" i="1"/>
  <c r="E107" i="1"/>
  <c r="D107" i="1"/>
  <c r="E118" i="1"/>
  <c r="D118" i="1"/>
  <c r="F116" i="1"/>
  <c r="E94" i="1"/>
  <c r="E80" i="1"/>
  <c r="D80" i="1"/>
  <c r="E79" i="1"/>
  <c r="F79" i="1" s="1"/>
  <c r="D79" i="1"/>
  <c r="E87" i="1"/>
  <c r="D87" i="1"/>
  <c r="F34" i="1"/>
  <c r="F80" i="1" l="1"/>
  <c r="F107" i="1"/>
  <c r="F267" i="1"/>
  <c r="F38" i="1" l="1"/>
  <c r="E297" i="1" l="1"/>
  <c r="F156" i="1" l="1"/>
  <c r="E292" i="1" l="1"/>
  <c r="D292" i="1"/>
  <c r="E299" i="1"/>
  <c r="D299" i="1"/>
  <c r="F295" i="1"/>
  <c r="E279" i="1"/>
  <c r="D279" i="1"/>
  <c r="E289" i="1"/>
  <c r="D289" i="1"/>
  <c r="F292" i="1" l="1"/>
  <c r="E265" i="1"/>
  <c r="D265" i="1"/>
  <c r="D259" i="1"/>
  <c r="E259" i="1"/>
  <c r="E277" i="1"/>
  <c r="D277" i="1"/>
  <c r="F276" i="1"/>
  <c r="E270" i="1"/>
  <c r="D270" i="1"/>
  <c r="D261" i="1"/>
  <c r="E240" i="1"/>
  <c r="D240" i="1"/>
  <c r="E237" i="1"/>
  <c r="D237" i="1"/>
  <c r="E248" i="1"/>
  <c r="D248" i="1"/>
  <c r="F245" i="1"/>
  <c r="E209" i="1"/>
  <c r="D209" i="1"/>
  <c r="E208" i="1"/>
  <c r="D208" i="1"/>
  <c r="F208" i="1" s="1"/>
  <c r="E207" i="1"/>
  <c r="D207" i="1"/>
  <c r="F225" i="1"/>
  <c r="E225" i="1"/>
  <c r="D225" i="1"/>
  <c r="E159" i="1"/>
  <c r="D159" i="1"/>
  <c r="E158" i="1"/>
  <c r="D158" i="1"/>
  <c r="E160" i="1"/>
  <c r="D160" i="1"/>
  <c r="F176" i="1"/>
  <c r="E173" i="1"/>
  <c r="D173" i="1"/>
  <c r="F172" i="1"/>
  <c r="E169" i="1"/>
  <c r="D169" i="1"/>
  <c r="F168" i="1"/>
  <c r="E165" i="1"/>
  <c r="D165" i="1"/>
  <c r="F164" i="1"/>
  <c r="E241" i="1" l="1"/>
  <c r="F277" i="1"/>
  <c r="F265" i="1"/>
  <c r="D241" i="1"/>
  <c r="F259" i="1"/>
  <c r="F237" i="1"/>
  <c r="F160" i="1"/>
  <c r="E161" i="1"/>
  <c r="D161" i="1"/>
  <c r="E140" i="1"/>
  <c r="D140" i="1"/>
  <c r="E138" i="1"/>
  <c r="D138" i="1"/>
  <c r="E137" i="1"/>
  <c r="D137" i="1"/>
  <c r="E155" i="1"/>
  <c r="D155" i="1"/>
  <c r="E119" i="1" l="1"/>
  <c r="D119" i="1"/>
  <c r="E126" i="1"/>
  <c r="D126" i="1"/>
  <c r="F123" i="1"/>
  <c r="F66" i="1"/>
  <c r="D68" i="1"/>
  <c r="E68" i="1"/>
  <c r="E71" i="1"/>
  <c r="D71" i="1"/>
  <c r="E45" i="1"/>
  <c r="D45" i="1"/>
  <c r="E46" i="1"/>
  <c r="D46" i="1"/>
  <c r="E58" i="1"/>
  <c r="D58" i="1"/>
  <c r="E52" i="1"/>
  <c r="D52" i="1"/>
  <c r="F33" i="1"/>
  <c r="F49" i="1"/>
  <c r="E15" i="1"/>
  <c r="D15" i="1"/>
  <c r="E37" i="1"/>
  <c r="D37" i="1"/>
  <c r="C36" i="1"/>
  <c r="F36" i="1"/>
  <c r="F37" i="1" s="1"/>
  <c r="E35" i="1"/>
  <c r="D35" i="1"/>
  <c r="F13" i="1" l="1"/>
  <c r="F35" i="1"/>
  <c r="E16" i="1"/>
  <c r="D16" i="1"/>
  <c r="D251" i="1"/>
  <c r="E251" i="1"/>
  <c r="E192" i="1"/>
  <c r="D192" i="1"/>
  <c r="E217" i="1" l="1"/>
  <c r="F216" i="1"/>
  <c r="F188" i="1" l="1"/>
  <c r="F233" i="1"/>
  <c r="E293" i="1" l="1"/>
  <c r="D293" i="1"/>
  <c r="D294" i="1" s="1"/>
  <c r="E249" i="1"/>
  <c r="D217" i="1"/>
  <c r="F217" i="1" s="1"/>
  <c r="E294" i="1" l="1"/>
  <c r="F294" i="1" s="1"/>
  <c r="F293" i="1"/>
  <c r="E63" i="1"/>
  <c r="D63" i="1"/>
  <c r="E272" i="1"/>
  <c r="D272" i="1"/>
  <c r="E261" i="1"/>
  <c r="D249" i="1"/>
  <c r="E255" i="1"/>
  <c r="D255" i="1"/>
  <c r="E226" i="1"/>
  <c r="D226" i="1"/>
  <c r="E221" i="1"/>
  <c r="D221" i="1"/>
  <c r="E177" i="1"/>
  <c r="D177" i="1"/>
  <c r="E175" i="1"/>
  <c r="D175" i="1"/>
  <c r="E157" i="1"/>
  <c r="D157" i="1"/>
  <c r="E153" i="1"/>
  <c r="D153" i="1"/>
  <c r="E151" i="1"/>
  <c r="D151" i="1"/>
  <c r="E128" i="1"/>
  <c r="D128" i="1"/>
  <c r="E136" i="1"/>
  <c r="D136" i="1"/>
  <c r="E134" i="1"/>
  <c r="D134" i="1"/>
  <c r="E130" i="1"/>
  <c r="D130" i="1"/>
  <c r="E115" i="1"/>
  <c r="D115" i="1"/>
  <c r="E113" i="1"/>
  <c r="D113" i="1"/>
  <c r="E111" i="1"/>
  <c r="D111" i="1"/>
  <c r="D94" i="1"/>
  <c r="E106" i="1"/>
  <c r="D106" i="1"/>
  <c r="E104" i="1"/>
  <c r="D104" i="1"/>
  <c r="E102" i="1"/>
  <c r="D102" i="1"/>
  <c r="E93" i="1"/>
  <c r="D93" i="1"/>
  <c r="E78" i="1"/>
  <c r="F78" i="1" s="1"/>
  <c r="D78" i="1"/>
  <c r="E76" i="1"/>
  <c r="D76" i="1"/>
  <c r="E62" i="1"/>
  <c r="D62" i="1"/>
  <c r="E60" i="1"/>
  <c r="D60" i="1"/>
  <c r="F175" i="1" l="1"/>
  <c r="F157" i="1"/>
  <c r="F177" i="1"/>
  <c r="F178" i="1"/>
  <c r="D149" i="1"/>
  <c r="E149" i="1"/>
  <c r="F147" i="1"/>
  <c r="F146" i="1"/>
  <c r="F138" i="1" l="1"/>
  <c r="E81" i="1"/>
  <c r="E83" i="1" s="1"/>
  <c r="D81" i="1"/>
  <c r="D83" i="1" s="1"/>
  <c r="E141" i="1"/>
  <c r="D141" i="1"/>
  <c r="E108" i="1"/>
  <c r="E109" i="1" s="1"/>
  <c r="D108" i="1"/>
  <c r="D109" i="1" s="1"/>
  <c r="E280" i="1" l="1"/>
  <c r="D280" i="1"/>
  <c r="E278" i="1"/>
  <c r="D278" i="1"/>
  <c r="F290" i="1"/>
  <c r="E291" i="1"/>
  <c r="D291" i="1"/>
  <c r="E287" i="1"/>
  <c r="D287" i="1"/>
  <c r="E283" i="1"/>
  <c r="D283" i="1"/>
  <c r="F296" i="1"/>
  <c r="F286" i="1"/>
  <c r="F285" i="1"/>
  <c r="F284" i="1"/>
  <c r="F282" i="1"/>
  <c r="F274" i="1"/>
  <c r="F273" i="1"/>
  <c r="F271" i="1"/>
  <c r="F269" i="1"/>
  <c r="F268" i="1"/>
  <c r="E263" i="1"/>
  <c r="E266" i="1" s="1"/>
  <c r="D263" i="1"/>
  <c r="D266" i="1" s="1"/>
  <c r="F257" i="1"/>
  <c r="F256" i="1"/>
  <c r="E227" i="1"/>
  <c r="D227" i="1"/>
  <c r="D228" i="1" s="1"/>
  <c r="F235" i="1"/>
  <c r="E236" i="1"/>
  <c r="D236" i="1"/>
  <c r="E234" i="1"/>
  <c r="D234" i="1"/>
  <c r="E231" i="1"/>
  <c r="D231" i="1"/>
  <c r="E210" i="1"/>
  <c r="D210" i="1"/>
  <c r="F230" i="1"/>
  <c r="F229" i="1"/>
  <c r="F220" i="1"/>
  <c r="F218" i="1"/>
  <c r="E219" i="1"/>
  <c r="D219" i="1"/>
  <c r="E214" i="1"/>
  <c r="D214" i="1"/>
  <c r="E212" i="1"/>
  <c r="D212" i="1"/>
  <c r="F205" i="1"/>
  <c r="F201" i="1"/>
  <c r="F199" i="1"/>
  <c r="F198" i="1"/>
  <c r="F196" i="1"/>
  <c r="F195" i="1"/>
  <c r="E194" i="1"/>
  <c r="D194" i="1"/>
  <c r="E193" i="1"/>
  <c r="D193" i="1"/>
  <c r="E206" i="1"/>
  <c r="D206" i="1"/>
  <c r="E204" i="1"/>
  <c r="D204" i="1"/>
  <c r="E202" i="1"/>
  <c r="D202" i="1"/>
  <c r="E200" i="1"/>
  <c r="D200" i="1"/>
  <c r="E182" i="1"/>
  <c r="D182" i="1"/>
  <c r="D181" i="1"/>
  <c r="E189" i="1"/>
  <c r="D189" i="1"/>
  <c r="F191" i="1"/>
  <c r="F190" i="1"/>
  <c r="E187" i="1"/>
  <c r="D187" i="1"/>
  <c r="E185" i="1"/>
  <c r="D185" i="1"/>
  <c r="F278" i="1" l="1"/>
  <c r="F266" i="1"/>
  <c r="F226" i="1"/>
  <c r="F270" i="1"/>
  <c r="F279" i="1"/>
  <c r="E228" i="1"/>
  <c r="E281" i="1"/>
  <c r="F207" i="1"/>
  <c r="F272" i="1"/>
  <c r="F291" i="1"/>
  <c r="F234" i="1"/>
  <c r="F297" i="1"/>
  <c r="F280" i="1"/>
  <c r="D281" i="1"/>
  <c r="F202" i="1"/>
  <c r="F194" i="1"/>
  <c r="F236" i="1"/>
  <c r="F231" i="1"/>
  <c r="D183" i="1"/>
  <c r="D197" i="1"/>
  <c r="F283" i="1"/>
  <c r="F287" i="1"/>
  <c r="F227" i="1"/>
  <c r="F221" i="1"/>
  <c r="F200" i="1"/>
  <c r="F193" i="1"/>
  <c r="F192" i="1"/>
  <c r="F219" i="1"/>
  <c r="F206" i="1"/>
  <c r="F209" i="1"/>
  <c r="F182" i="1"/>
  <c r="F189" i="1"/>
  <c r="E183" i="1"/>
  <c r="E197" i="1"/>
  <c r="F181" i="1"/>
  <c r="E180" i="1"/>
  <c r="D180" i="1"/>
  <c r="F171" i="1"/>
  <c r="F170" i="1"/>
  <c r="F163" i="1"/>
  <c r="F162" i="1"/>
  <c r="F150" i="1"/>
  <c r="F148" i="1"/>
  <c r="F145" i="1"/>
  <c r="F142" i="1"/>
  <c r="F141" i="1"/>
  <c r="F140" i="1"/>
  <c r="F139" i="1"/>
  <c r="F137" i="1"/>
  <c r="E120" i="1"/>
  <c r="E122" i="1" s="1"/>
  <c r="D120" i="1"/>
  <c r="D122" i="1" s="1"/>
  <c r="F135" i="1"/>
  <c r="F117" i="1"/>
  <c r="F114" i="1"/>
  <c r="F112" i="1"/>
  <c r="F110" i="1"/>
  <c r="F109" i="1"/>
  <c r="F108" i="1"/>
  <c r="E92" i="1"/>
  <c r="D92" i="1"/>
  <c r="F103" i="1"/>
  <c r="E100" i="1"/>
  <c r="D100" i="1"/>
  <c r="F99" i="1"/>
  <c r="F98" i="1"/>
  <c r="F96" i="1"/>
  <c r="F90" i="1"/>
  <c r="F86" i="1"/>
  <c r="E97" i="1"/>
  <c r="D97" i="1"/>
  <c r="E91" i="1"/>
  <c r="D91" i="1"/>
  <c r="E89" i="1"/>
  <c r="D89" i="1"/>
  <c r="F228" i="1" l="1"/>
  <c r="F281" i="1"/>
  <c r="F197" i="1"/>
  <c r="F210" i="1"/>
  <c r="F136" i="1"/>
  <c r="F151" i="1"/>
  <c r="F183" i="1"/>
  <c r="F180" i="1"/>
  <c r="F144" i="1"/>
  <c r="F159" i="1"/>
  <c r="F173" i="1"/>
  <c r="E95" i="1"/>
  <c r="F115" i="1"/>
  <c r="F149" i="1"/>
  <c r="F93" i="1"/>
  <c r="F113" i="1"/>
  <c r="F169" i="1"/>
  <c r="F87" i="1"/>
  <c r="F91" i="1"/>
  <c r="F158" i="1"/>
  <c r="F165" i="1"/>
  <c r="F92" i="1"/>
  <c r="F97" i="1"/>
  <c r="F100" i="1"/>
  <c r="D95" i="1"/>
  <c r="F94" i="1"/>
  <c r="F111" i="1"/>
  <c r="F118" i="1"/>
  <c r="F104" i="1"/>
  <c r="E64" i="1"/>
  <c r="E65" i="1" s="1"/>
  <c r="D64" i="1"/>
  <c r="D65" i="1" s="1"/>
  <c r="F73" i="1"/>
  <c r="F72" i="1"/>
  <c r="E74" i="1"/>
  <c r="D74" i="1"/>
  <c r="F70" i="1"/>
  <c r="F69" i="1"/>
  <c r="F67" i="1"/>
  <c r="E47" i="1"/>
  <c r="D47" i="1"/>
  <c r="F61" i="1"/>
  <c r="F57" i="1"/>
  <c r="F55" i="1"/>
  <c r="F54" i="1"/>
  <c r="F53" i="1"/>
  <c r="E56" i="1"/>
  <c r="D56" i="1"/>
  <c r="F51" i="1"/>
  <c r="F50" i="1"/>
  <c r="E44" i="1"/>
  <c r="D44" i="1"/>
  <c r="F41" i="1"/>
  <c r="E42" i="1"/>
  <c r="D42" i="1"/>
  <c r="E40" i="1"/>
  <c r="D40" i="1"/>
  <c r="C34" i="1"/>
  <c r="C43" i="1"/>
  <c r="C41" i="1"/>
  <c r="C39" i="1"/>
  <c r="E18" i="1"/>
  <c r="D18" i="1"/>
  <c r="F11" i="1"/>
  <c r="E12" i="1"/>
  <c r="D12" i="1"/>
  <c r="E10" i="1"/>
  <c r="D10" i="1"/>
  <c r="E7" i="1"/>
  <c r="E8" i="1" s="1"/>
  <c r="D7" i="1"/>
  <c r="D8" i="1" s="1"/>
  <c r="F81" i="1"/>
  <c r="F161" i="1" l="1"/>
  <c r="F95" i="1"/>
  <c r="F58" i="1"/>
  <c r="F56" i="1"/>
  <c r="F46" i="1"/>
  <c r="F68" i="1"/>
  <c r="F64" i="1"/>
  <c r="D48" i="1"/>
  <c r="F74" i="1"/>
  <c r="E48" i="1"/>
  <c r="F47" i="1"/>
  <c r="F62" i="1"/>
  <c r="F71" i="1"/>
  <c r="F45" i="1"/>
  <c r="F63" i="1"/>
  <c r="F52" i="1"/>
  <c r="F42" i="1"/>
  <c r="F12" i="1"/>
  <c r="F7" i="1"/>
  <c r="F8" i="1"/>
  <c r="F83" i="1"/>
  <c r="F39" i="1"/>
  <c r="F29" i="1"/>
  <c r="F65" i="1" l="1"/>
  <c r="F48" i="1"/>
  <c r="D258" i="1" l="1"/>
  <c r="E258" i="1"/>
  <c r="F263" i="1"/>
  <c r="F127" i="1"/>
  <c r="F258" i="1" l="1"/>
  <c r="D253" i="1"/>
  <c r="E253" i="1"/>
  <c r="F249" i="1"/>
  <c r="F232" i="1"/>
  <c r="F43" i="1"/>
  <c r="F44" i="1"/>
  <c r="F253" i="1" l="1"/>
  <c r="D132" i="1"/>
  <c r="E132" i="1"/>
  <c r="F15" i="1" l="1"/>
  <c r="F14" i="1"/>
  <c r="F246" i="1" l="1"/>
  <c r="F23" i="1" l="1"/>
  <c r="F19" i="1"/>
  <c r="F31" i="1" l="1"/>
  <c r="F26" i="1"/>
  <c r="F20" i="1"/>
  <c r="F40" i="1"/>
  <c r="F247" i="1" l="1"/>
  <c r="F248" i="1" l="1"/>
  <c r="F238" i="1"/>
  <c r="F133" i="1"/>
  <c r="F131" i="1"/>
  <c r="F129" i="1"/>
  <c r="F124" i="1"/>
  <c r="F119" i="1" l="1"/>
  <c r="F212" i="1"/>
  <c r="F132" i="1"/>
  <c r="F211" i="1"/>
  <c r="F134" i="1"/>
  <c r="F16" i="1"/>
  <c r="F126" i="1"/>
  <c r="F130" i="1"/>
  <c r="F120" i="1"/>
  <c r="F122" i="1" l="1"/>
  <c r="F128" i="1"/>
  <c r="F244" i="1"/>
  <c r="F241" i="1"/>
  <c r="F240" i="1" l="1"/>
  <c r="F261" i="1"/>
</calcChain>
</file>

<file path=xl/sharedStrings.xml><?xml version="1.0" encoding="utf-8"?>
<sst xmlns="http://schemas.openxmlformats.org/spreadsheetml/2006/main" count="378" uniqueCount="126">
  <si>
    <t>№ п/п</t>
  </si>
  <si>
    <t>Наименование муниципальной программы, подпрограммы, муниципальный заказчик</t>
  </si>
  <si>
    <t>Источник финансирования</t>
  </si>
  <si>
    <t>Процент финансирования</t>
  </si>
  <si>
    <t xml:space="preserve">Итого по муниципальной программе, 
в том числе:
</t>
  </si>
  <si>
    <t>Итого по подпрограмме 1</t>
  </si>
  <si>
    <t>Итого по подпрограмме 2</t>
  </si>
  <si>
    <t>Внебюджетные источники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</si>
  <si>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</si>
  <si>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</si>
  <si>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</si>
  <si>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</si>
  <si>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подпрограмме 7</t>
  </si>
  <si>
    <t>Итого по подпрограмме 8</t>
  </si>
  <si>
    <t>Итого по подпрограмме 9</t>
  </si>
  <si>
    <t>Итого по  подпрограмме 1</t>
  </si>
  <si>
    <t>Итого по  подпрограмме 5</t>
  </si>
  <si>
    <t>Средства бюджета Раменского городского округа</t>
  </si>
  <si>
    <t>Средства Федерального бюджета</t>
  </si>
  <si>
    <t xml:space="preserve">Итого по подпрограмме 2                                        </t>
  </si>
  <si>
    <r>
      <t xml:space="preserve">"Здравоохранение"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</si>
  <si>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1                                                                                                                   "Профилактика заболеваний и формирование здорового образа жизни. Развитие первичной медико-санитарной помощи"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</si>
  <si>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rPr>
        <b/>
        <sz val="11"/>
        <rFont val="Times New Roman"/>
        <family val="1"/>
        <charset val="204"/>
      </rPr>
      <t xml:space="preserve">"Культура"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</si>
  <si>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                     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</si>
  <si>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8                                                                                                          "Обеспечивающая подпрограмма"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Комитет по культуре и туризму </t>
    </r>
  </si>
  <si>
    <r>
      <t xml:space="preserve">"Образование"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</si>
  <si>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"Дошкольное образование"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</si>
  <si>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2                                                                                                  "Общее образование"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</si>
  <si>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4                                                                                     "Профессиональное образование"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</si>
  <si>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5                                                                                                                                               "Обеспечивающая подпрограмма"                                                       </t>
    </r>
    <r>
      <rPr>
        <i/>
        <sz val="11"/>
        <rFont val="Times New Roman"/>
        <family val="1"/>
        <charset val="204"/>
      </rPr>
      <t>Комитет по образованию</t>
    </r>
  </si>
  <si>
    <r>
      <t xml:space="preserve">Подпрограмма 1                                                                                                                                
"Социальная поддержка граждан"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 бухгалтерскому учету </t>
    </r>
  </si>
  <si>
    <r>
      <t xml:space="preserve">Подпрограмма 3                                                                                                                           "Развитие системы отдыха и оздоровления детей"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образованию</t>
    </r>
  </si>
  <si>
    <r>
      <t xml:space="preserve">Подпрограмма 8                                                                                                                                            "Развитие трудовых ресурсов и охраны труда"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</si>
  <si>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9                                                                                                                                                                                             "Развитие и поддержка социально ориентированных некоммерческих организаций"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</si>
  <si>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r>
      <t xml:space="preserve">Подпрограмма 1                                                                                                               "Развитие физической культуры и спорта"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</si>
  <si>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3                                                                                                                                                                "Подготовка спортивного резерва"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</si>
  <si>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4                                                                                             "Обеспечивающая подпрограмма"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</si>
  <si>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"Развитие сельского хозяйства"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                        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</si>
  <si>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2                                                                                                                                                    "Развитие мелиорации земель сельскохозяйственного назначения"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 </t>
    </r>
    <r>
      <rPr>
        <sz val="11"/>
        <rFont val="Times New Roman"/>
        <family val="1"/>
        <charset val="204"/>
      </rPr>
      <t xml:space="preserve">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</si>
  <si>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 Подпрограмма 3                                                                                                                                "Комплексное развитие сельских территорий" </t>
    </r>
    <r>
      <rPr>
        <i/>
        <sz val="11"/>
        <rFont val="Times New Roman"/>
        <family val="1"/>
        <charset val="204"/>
      </rPr>
      <t xml:space="preserve">                                    Сектор сельского хозяйства     </t>
    </r>
  </si>
  <si>
    <r>
      <t xml:space="preserve">Подпрограмма 4                                                                                                                                                             "Обеспечение эпизоотического и ветеринарно-санитарного благополучия"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</si>
  <si>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"Безопасность и обеспечение безопасности жизнедеятельности населения"                                                                                                                            </t>
    </r>
    <r>
      <rPr>
        <b/>
        <i/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</si>
  <si>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"Профилактика преступлений и иных правонарушений"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</si>
  <si>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2                                                                                                                                                                       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</si>
  <si>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5                                                                                                                                                                             "Обеспечение мероприятий гражданской обороны на территории муниципального образования Московской области"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</si>
  <si>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6                                                                                                                                  "Обеспечивающая подпрограмма"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</si>
  <si>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1                                                                                                                                                             "Комплексное освоение земельных участков в целях жилищного строительства и развитие застроенных территорий"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градостроительной деятельности и рекламы</t>
    </r>
  </si>
  <si>
    <r>
      <t xml:space="preserve">Подпрограмма 2                                                                                                                                                               "Обеспечение жильем молодых семей"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</si>
  <si>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4                                                                                                                                  "Социальная ипотека"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  </t>
    </r>
  </si>
  <si>
    <r>
      <t xml:space="preserve">Подпрограмма 8                                                                                                                        "Обеспечение жильем отдельных категорий граждан, установленных федеральным законодательством"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</si>
  <si>
    <r>
      <t xml:space="preserve">Подпрограмма 1                                                                                                                                           "Инвестиции"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</si>
  <si>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                                                                          "Развитие конкуренции"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МКУ «Центр закупок»</t>
    </r>
  </si>
  <si>
    <r>
      <t xml:space="preserve">Подпрограмма 3                                                                                                          "Развитие малого и среднего предпринимательства"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потребительского рынка, инвестиций и развития предпринимательства </t>
    </r>
  </si>
  <si>
    <r>
      <t xml:space="preserve">"Управление имуществом и муниципальными финансами"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                                                                            </t>
    </r>
  </si>
  <si>
    <r>
      <t xml:space="preserve">Подпрограмма 1                                                                                                                                                            "Развитие имущественного комплекса"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муниципальным имуществом</t>
    </r>
  </si>
  <si>
    <r>
      <t xml:space="preserve">Подпрограмма 4                                                                                                                                                                         "Управление муниципальными финансами"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финансов, налоговой политики и казначейства </t>
    </r>
  </si>
  <si>
    <r>
      <t xml:space="preserve">Подпрограмма 1                                                                                                                                        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взаимодействию со СМИ </t>
    </r>
  </si>
  <si>
    <r>
      <t xml:space="preserve">Подпрограмма 3                                                                                                 "Эффективное местное самоуправление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</si>
  <si>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4                                                                                                               "Молодежь Подмосковья"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 Комитет по спорту и молодежной политике</t>
    </r>
  </si>
  <si>
    <r>
      <t xml:space="preserve">Подпрограмма 5                                                                                                                        "Обеспечивающая подпрограмма"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Комитет по спорту и молодежной политике</t>
    </r>
  </si>
  <si>
    <r>
      <t xml:space="preserve">Подпрограмма 6                                                                                                                                                     "Развитие туризма в Московской области"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</si>
  <si>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2                                                                                 "Дороги Подмосковья"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МКУ «Раменские автомобильные дороги»</t>
    </r>
  </si>
  <si>
    <r>
      <t xml:space="preserve">Подпрограмма 5                                                                                                                     "Обеспечивающая подпрограмма"                                                                             </t>
    </r>
    <r>
      <rPr>
        <i/>
        <sz val="11"/>
        <rFont val="Times New Roman"/>
        <family val="1"/>
        <charset val="204"/>
      </rPr>
      <t>МКУ «Раменские автомобильные дороги»</t>
    </r>
  </si>
  <si>
    <r>
      <t xml:space="preserve">"Цифровое муниципальное образование"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муниципальных услуг, связи и развития ИКТ                                                                                    </t>
    </r>
  </si>
  <si>
    <r>
      <t xml:space="preserve">Подпрограмма 2                                                                                "Развитие информационной и технологической инфраструктуры экосистемы цифровой экономики муниципального образования Московской области"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муниципальных услуг, связи и развития ИКТ       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</si>
  <si>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Подпрограмма 1                                                                                  "Разработка генерального плана развития городского округа"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</si>
  <si>
    <r>
      <t xml:space="preserve">"Строительство объектов социальной инфраструктуры"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капитального строительства </t>
    </r>
  </si>
  <si>
    <r>
      <t xml:space="preserve">Подпрограмма 3                                                                                                 "Строительство (реконструкция) объектов образования"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</si>
  <si>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Подпрограмма 7                                                                                          "Обеспечивающая подпрограмма"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капитального строительства </t>
    </r>
  </si>
  <si>
    <r>
      <t xml:space="preserve">"Переселение граждан из аварийного жилищного фонда"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   Управление градостроительной деятельности и рекламы</t>
    </r>
    <r>
      <rPr>
        <b/>
        <sz val="11"/>
        <rFont val="Times New Roman"/>
        <family val="1"/>
        <charset val="204"/>
      </rPr>
      <t xml:space="preserve">                  </t>
    </r>
  </si>
  <si>
    <r>
      <t xml:space="preserve">Подпрограмма 5
"Финансовое обеспечение системы организации медицинской помощи"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мер социальной поддержки</t>
    </r>
  </si>
  <si>
    <t xml:space="preserve">Средства бюджета Московской области </t>
  </si>
  <si>
    <r>
      <t xml:space="preserve">Подпрограмма 3                                                                                                        "Дополнительное образование, воспитание и психолого-социальное сопровождение детей"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образованию                    </t>
    </r>
  </si>
  <si>
    <r>
      <t xml:space="preserve">Подпрограмма 1                                                                                                                                                    "Развитие отраслей сельского хозяйства и перерабатывающей промышленности"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</t>
    </r>
  </si>
  <si>
    <t xml:space="preserve">Средства бюджета Московской области  </t>
  </si>
  <si>
    <r>
      <t xml:space="preserve">Подпрограмма 3                                                                                                                                                                                         "Совершенствование муниципальной службы Московской области"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делами </t>
    </r>
  </si>
  <si>
    <r>
      <t xml:space="preserve">Подпрограмма 2                                                                                                                                         "Мир и согласие. Новые возможности"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</t>
    </r>
    <r>
      <rPr>
        <sz val="11"/>
        <rFont val="Times New Roman"/>
        <family val="1"/>
        <charset val="204"/>
      </rPr>
      <t xml:space="preserve">                                                                </t>
    </r>
    <r>
      <rPr>
        <i/>
        <sz val="11"/>
        <rFont val="Times New Roman"/>
        <family val="1"/>
        <charset val="204"/>
      </rPr>
      <t xml:space="preserve">  </t>
    </r>
  </si>
  <si>
    <r>
      <t xml:space="preserve">Подпрограмма 1                                                                                                                                 "Обеспечение устойчивого сокращения непригодного для проживания жилищного фонда"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 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</si>
  <si>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2                                                                                                                                  "Обеспечение мероприятий по переселению граждан из аварийного жилищного фонда в Московской области"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градостроительной деятельности и рекламы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</si>
  <si>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            "Обеспечение жильем детей-сирот и детей, оставшихся без попечения родителей, лиц из числа детей-сирот и детей, оставшихся без попечения родителей"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</si>
  <si>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7                                                                                                                                                 "Улучшение жилищных условий отдельных категорий многодетных семей"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жилищной политики </t>
    </r>
    <r>
      <rPr>
        <sz val="11"/>
        <rFont val="Times New Roman"/>
        <family val="1"/>
        <charset val="204"/>
      </rPr>
      <t xml:space="preserve">  </t>
    </r>
  </si>
  <si>
    <r>
      <t xml:space="preserve">Подпрограмма 3                                                                                                                                         "Развитие и совершенствование систем оповещения и информирования населения муниципального образования Московской области"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</si>
  <si>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Подпрограмма 4                                                                                 "Обеспечение пожарной безопасности на территории муниципального образования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территориальной безопасности и гражданской защиты</t>
    </r>
  </si>
  <si>
    <r>
      <t xml:space="preserve">"Развитие и функционирование дорожно-транспортного комплекса"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транспорта и дорожного хозяйства                  </t>
    </r>
  </si>
  <si>
    <r>
      <t xml:space="preserve">"Жилище"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Отдел жилищной политики                                                                                                        </t>
    </r>
  </si>
  <si>
    <r>
      <t xml:space="preserve">"Предпринимательство"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Управление потребительского рынка, инвестиций и развития предпринимательства                                                                                        </t>
    </r>
  </si>
  <si>
    <r>
      <t xml:space="preserve">Подпрограмма 5                                                                                                                                                   "Обеспечивающая подпрограмма"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 бухгалтерскому учету </t>
    </r>
  </si>
  <si>
    <r>
      <t xml:space="preserve">Подпрограмма 2                                                                                                          "Строительство (реконструкция) объектов культуры"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капитального строительства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</si>
  <si>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"Спорт"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спорту и молодежной политике </t>
    </r>
  </si>
  <si>
    <r>
      <t xml:space="preserve">"Развитие институтов гражданского общества, повышение эффективности местного самоуправления и реализации молодежной политики"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спорту и молодежной политике                                                                                     </t>
    </r>
  </si>
  <si>
    <r>
      <t xml:space="preserve">"Архитектура и градостроительство"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Управление градостроительной деятельности и рекламы</t>
    </r>
  </si>
  <si>
    <t>Плановый объем финансирования на 2021 год (тыс.руб.)</t>
  </si>
  <si>
    <r>
      <t xml:space="preserve">Подпрограмма 6                                                                                                                                                            "Развитие образования в сфере культуры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Комитет по культуре и туризму </t>
    </r>
  </si>
  <si>
    <r>
      <t xml:space="preserve">Подпрограмма 2                                                                                                    "Доступная среда"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Управление мер социальной поддержки</t>
    </r>
  </si>
  <si>
    <r>
      <t xml:space="preserve">Подпрограмма 5                                                                                                                            "Строительство (реконструкция) объектов физической культуры и спорта"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Управление капитального строительства </t>
    </r>
  </si>
  <si>
    <r>
      <t xml:space="preserve">Подпрограмма 2                                                                                                                                 "Развитие музейного дела в Московской области"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культуре и туризму</t>
    </r>
    <r>
      <rPr>
        <sz val="11"/>
        <rFont val="Times New Roman"/>
        <family val="1"/>
        <charset val="204"/>
      </rPr>
      <t xml:space="preserve"> </t>
    </r>
  </si>
  <si>
    <r>
      <t xml:space="preserve">Подпрограмма 3                                                                                                                                       "Развитие библиотечного дела в Московской области"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</si>
  <si>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4                                                                                                                                                         "Развитие профессионального искусства, гастрольно-концертной и культурно-досуговой деятельности, кинематографии Московской области"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Комитет по культуре и туризму </t>
    </r>
  </si>
  <si>
    <r>
      <t xml:space="preserve">Подпрограмма 5                                                                                                                                            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Комитет по культуре и туризму </t>
    </r>
  </si>
  <si>
    <r>
      <t xml:space="preserve">Подпрограмма 7                                                                                                                        "Развитие архивного дела в Московской области"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Архивное управление </t>
    </r>
  </si>
  <si>
    <r>
      <t xml:space="preserve">Подпрограмма 4                                                                                                                                                                               "Развитие потребительского рынка и услуг на территории муниципального образования Московской области"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потребительского рынка, инвестиций и развития предпринимательства </t>
    </r>
  </si>
  <si>
    <r>
      <t xml:space="preserve">Подпрограмма 2                                                                                       "Реализация политики пространственного развития городского округа"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>Управление градостроительной деятельности и рекламы</t>
    </r>
  </si>
  <si>
    <r>
      <t xml:space="preserve">"Социальная защита населения"                                                                                                                              
</t>
    </r>
    <r>
      <rPr>
        <i/>
        <sz val="11"/>
        <rFont val="Times New Roman"/>
        <family val="1"/>
        <charset val="204"/>
      </rPr>
      <t xml:space="preserve">Управление мер социальной поддержки    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</t>
    </r>
  </si>
  <si>
    <r>
      <t xml:space="preserve">Подпрограмма 7                                                                                                 "Развитие добровольчества (волонтерства) в Московской области"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Комитет по спорту и молодежной политике</t>
    </r>
  </si>
  <si>
    <r>
      <t xml:space="preserve">Подпрограмма 1                                                                                                     "Чистая вода"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</si>
  <si>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2                                                                                                                    "Системы водоотведения"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</si>
  <si>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3                                                                                                                                      "Создание условий для обеспечения качественными коммунальными услугами"            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</si>
  <si>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4                                                                                                                         "Энергосбережение и повышение энергетической эффективности"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</si>
  <si>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6                                                                                                                                         "Развитие газификации"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</si>
  <si>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8                                                                                                              "Обеспечивающая подпрограмма"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</si>
  <si>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1                                                                               "Комфортная городская среда"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благоустройства </t>
    </r>
  </si>
  <si>
    <r>
      <t xml:space="preserve">Подпрограмма 2                                                                                         "Благоустройство территорий"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благоустройства </t>
    </r>
  </si>
  <si>
    <r>
      <t xml:space="preserve">"Экология и окружающая среда"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   Управление жилищно-коммунального хозяйства</t>
    </r>
  </si>
  <si>
    <r>
      <t xml:space="preserve">Подпрограмма 1                                                                                                                                             "Охрана окружающей среды"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</si>
  <si>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2                                                                                                                                                 "Развитие водохозяйственного комплекса"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</si>
  <si>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4                                                                                                                                "Развитие лесного хозяйства"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</t>
    </r>
  </si>
  <si>
    <r>
      <t xml:space="preserve">Подпрограмма 5                                                                                                                                                                                                   "Региональная программа в области обращения с отходами, в том числе с твердыми коммунальными отходами"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>Управление жилищно-коммунального хозяйства</t>
    </r>
  </si>
  <si>
    <r>
      <t xml:space="preserve">"Развитие инженерной инфраструктуры и энергоэффективности"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 xml:space="preserve">Управление жилищно-коммунального хозяйства   </t>
    </r>
    <r>
      <rPr>
        <sz val="11"/>
        <rFont val="Times New Roman"/>
        <family val="1"/>
        <charset val="204"/>
      </rPr>
      <t xml:space="preserve">      </t>
    </r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</t>
    </r>
  </si>
  <si>
    <r>
      <t xml:space="preserve">"Формирование современной комфортной городской среды"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Управление благоустройства </t>
    </r>
  </si>
  <si>
    <r>
      <t xml:space="preserve">Подпрограмма 1                                                                                 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услуг, а также услуг почтовой связи"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МАУ «МФЦ Раменского городского округа» </t>
    </r>
  </si>
  <si>
    <r>
      <t xml:space="preserve">Подпрограмма 3                                                                                                                                                                      "Создание условий для обеспечения комфортного проживания жителей в многоквартирных домах Московской области"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Управление благоустройства </t>
    </r>
  </si>
  <si>
    <r>
      <t xml:space="preserve">Подпрограмма 1                                                                                                           "Пассажирский транспорт общего пользования"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Отдел транспорта и дорожного хозяйства  </t>
    </r>
    <r>
      <rPr>
        <sz val="11"/>
        <rFont val="Times New Roman"/>
        <family val="1"/>
        <charset val="204"/>
      </rPr>
      <t xml:space="preserve">                                                                    </t>
    </r>
  </si>
  <si>
    <r>
      <t xml:space="preserve">Подпрограмма 7                                                                                                                                                                                            "Экспорт продукции агропромышленного комплекса Московской области"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Сектор сельского хозяйства    </t>
    </r>
    <r>
      <rPr>
        <sz val="11"/>
        <rFont val="Times New Roman"/>
        <family val="1"/>
        <charset val="204"/>
      </rPr>
      <t xml:space="preserve">                                                          </t>
    </r>
    <r>
      <rPr>
        <i/>
        <sz val="11"/>
        <rFont val="Times New Roman"/>
        <family val="1"/>
        <charset val="204"/>
      </rPr>
      <t xml:space="preserve">     </t>
    </r>
  </si>
  <si>
    <r>
      <t xml:space="preserve">Подпрограмм 9                                                                                              "Развитие парков культуры и отдыха"                                                                                                                                </t>
    </r>
    <r>
      <rPr>
        <i/>
        <sz val="11"/>
        <rFont val="Times New Roman"/>
        <family val="1"/>
        <charset val="204"/>
      </rPr>
      <t xml:space="preserve">      Комитет по культуре и туризму</t>
    </r>
  </si>
  <si>
    <t>Профинансировано за 2021 год (тыс.руб.)</t>
  </si>
  <si>
    <r>
      <t xml:space="preserve">СВОДНЫЙ ГОДОВОЙ ОТЧЕТ О РЕАЛИЗАЦИИ МУНИЦИПАЛЬНЫХ ПРОГРАММ
за ЯНВАРЬ - ДЕКАБРЬ </t>
    </r>
    <r>
      <rPr>
        <b/>
        <sz val="12.5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 года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</si>
</sst>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6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10" fontId="5" fillId="2" borderId="2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8" fillId="0" borderId="3" xfId="0" applyFont="1" applyBorder="1"/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9" fontId="5" fillId="2" borderId="2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0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10" fontId="5" fillId="0" borderId="2" xfId="1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0" borderId="3" xfId="0" applyFont="1" applyBorder="1" applyAlignment="1">
      <alignment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9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2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0" fontId="5" fillId="2" borderId="1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10" fontId="5" fillId="2" borderId="2" xfId="0" applyNumberFormat="1" applyFont="1" applyFill="1" applyBorder="1" applyAlignment="1">
      <alignment horizontal="center" vertical="top"/>
    </xf>
    <xf numFmtId="10" fontId="5" fillId="2" borderId="3" xfId="0" applyNumberFormat="1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0" fontId="5" fillId="2" borderId="4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9" fontId="5" fillId="2" borderId="1" xfId="0" applyNumberFormat="1" applyFont="1" applyFill="1" applyBorder="1" applyAlignment="1">
      <alignment horizontal="center" vertical="top"/>
    </xf>
    <xf numFmtId="9" fontId="5" fillId="2" borderId="2" xfId="0" applyNumberFormat="1" applyFont="1" applyFill="1" applyBorder="1" applyAlignment="1">
      <alignment horizontal="center" vertical="top"/>
    </xf>
    <xf numFmtId="9" fontId="5" fillId="2" borderId="3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view="pageBreakPreview" zoomScale="120" zoomScaleNormal="100" zoomScaleSheetLayoutView="120" workbookViewId="0">
      <selection activeCell="B7" sqref="B7"/>
    </sheetView>
  </sheetViews>
  <sheetFormatPr defaultRowHeight="15" x14ac:dyDescent="0.25"/>
  <cols>
    <col min="1" max="1" width="6.7109375" customWidth="1"/>
    <col min="2" max="2" width="59.85546875" customWidth="1"/>
    <col min="3" max="3" width="31" customWidth="1"/>
    <col min="4" max="4" width="19.140625" customWidth="1"/>
    <col min="5" max="5" width="21.42578125" customWidth="1"/>
    <col min="6" max="6" width="18.42578125" customWidth="1"/>
  </cols>
  <sheetData>
    <row r="1" spans="1:6" ht="15" customHeight="1" x14ac:dyDescent="0.25">
      <c r="A1" s="195" t="s">
        <v>125</v>
      </c>
      <c r="B1" s="195"/>
      <c r="C1" s="195"/>
      <c r="D1" s="195"/>
      <c r="E1" s="195"/>
      <c r="F1" s="195"/>
    </row>
    <row r="2" spans="1:6" x14ac:dyDescent="0.25">
      <c r="A2" s="195"/>
      <c r="B2" s="195"/>
      <c r="C2" s="195"/>
      <c r="D2" s="195"/>
      <c r="E2" s="195"/>
      <c r="F2" s="195"/>
    </row>
    <row r="3" spans="1:6" x14ac:dyDescent="0.25">
      <c r="A3" s="195"/>
      <c r="B3" s="195"/>
      <c r="C3" s="195"/>
      <c r="D3" s="195"/>
      <c r="E3" s="195"/>
      <c r="F3" s="195"/>
    </row>
    <row r="4" spans="1:6" ht="5.25" customHeight="1" x14ac:dyDescent="0.25">
      <c r="A4" s="195"/>
      <c r="B4" s="195"/>
      <c r="C4" s="195"/>
      <c r="D4" s="195"/>
      <c r="E4" s="195"/>
      <c r="F4" s="195"/>
    </row>
    <row r="5" spans="1:6" ht="63" x14ac:dyDescent="0.25">
      <c r="A5" s="1" t="s">
        <v>0</v>
      </c>
      <c r="B5" s="1" t="s">
        <v>1</v>
      </c>
      <c r="C5" s="1" t="s">
        <v>2</v>
      </c>
      <c r="D5" s="1" t="s">
        <v>91</v>
      </c>
      <c r="E5" s="1" t="s">
        <v>124</v>
      </c>
      <c r="F5" s="1" t="s">
        <v>3</v>
      </c>
    </row>
    <row r="6" spans="1:6" ht="15.75" x14ac:dyDescent="0.25">
      <c r="A6" s="2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6" ht="33.75" customHeight="1" x14ac:dyDescent="0.25">
      <c r="A7" s="196">
        <v>1</v>
      </c>
      <c r="B7" s="151" t="s">
        <v>20</v>
      </c>
      <c r="C7" s="4" t="s">
        <v>17</v>
      </c>
      <c r="D7" s="5">
        <f>D9+D11</f>
        <v>15764</v>
      </c>
      <c r="E7" s="5">
        <f>E9+E11</f>
        <v>14956.6</v>
      </c>
      <c r="F7" s="6">
        <f t="shared" ref="F7:F8" si="0">E7/D7*100%</f>
        <v>0.94878203501649327</v>
      </c>
    </row>
    <row r="8" spans="1:6" ht="30.75" customHeight="1" x14ac:dyDescent="0.25">
      <c r="A8" s="197"/>
      <c r="B8" s="4" t="s">
        <v>4</v>
      </c>
      <c r="C8" s="7"/>
      <c r="D8" s="5">
        <f>D7</f>
        <v>15764</v>
      </c>
      <c r="E8" s="5">
        <f>E7</f>
        <v>14956.6</v>
      </c>
      <c r="F8" s="6">
        <f t="shared" si="0"/>
        <v>0.94878203501649327</v>
      </c>
    </row>
    <row r="9" spans="1:6" ht="63" customHeight="1" x14ac:dyDescent="0.25">
      <c r="A9" s="197"/>
      <c r="B9" s="8" t="s">
        <v>21</v>
      </c>
      <c r="C9" s="4" t="s">
        <v>17</v>
      </c>
      <c r="D9" s="9">
        <v>0</v>
      </c>
      <c r="E9" s="9">
        <v>0</v>
      </c>
      <c r="F9" s="10">
        <v>0</v>
      </c>
    </row>
    <row r="10" spans="1:6" ht="18" customHeight="1" x14ac:dyDescent="0.25">
      <c r="A10" s="197"/>
      <c r="B10" s="8" t="s">
        <v>15</v>
      </c>
      <c r="C10" s="11"/>
      <c r="D10" s="9">
        <f>D9</f>
        <v>0</v>
      </c>
      <c r="E10" s="9">
        <f>E9</f>
        <v>0</v>
      </c>
      <c r="F10" s="10">
        <v>0</v>
      </c>
    </row>
    <row r="11" spans="1:6" ht="63.75" customHeight="1" x14ac:dyDescent="0.25">
      <c r="A11" s="197"/>
      <c r="B11" s="8" t="s">
        <v>70</v>
      </c>
      <c r="C11" s="4" t="s">
        <v>17</v>
      </c>
      <c r="D11" s="49">
        <v>15764</v>
      </c>
      <c r="E11" s="5">
        <v>14956.6</v>
      </c>
      <c r="F11" s="6">
        <f t="shared" ref="F11:F13" si="1">E11/D11*100%</f>
        <v>0.94878203501649327</v>
      </c>
    </row>
    <row r="12" spans="1:6" ht="18.75" customHeight="1" x14ac:dyDescent="0.25">
      <c r="A12" s="198"/>
      <c r="B12" s="8" t="s">
        <v>16</v>
      </c>
      <c r="C12" s="11"/>
      <c r="D12" s="5">
        <f>D11</f>
        <v>15764</v>
      </c>
      <c r="E12" s="5">
        <f>E11</f>
        <v>14956.6</v>
      </c>
      <c r="F12" s="6">
        <f t="shared" si="1"/>
        <v>0.94878203501649327</v>
      </c>
    </row>
    <row r="13" spans="1:6" ht="33" customHeight="1" x14ac:dyDescent="0.25">
      <c r="A13" s="55">
        <v>2</v>
      </c>
      <c r="B13" s="162" t="s">
        <v>22</v>
      </c>
      <c r="C13" s="48" t="s">
        <v>18</v>
      </c>
      <c r="D13" s="49">
        <f>D21+D27+D32</f>
        <v>11590.869999999999</v>
      </c>
      <c r="E13" s="49">
        <f>E21+E27+E32</f>
        <v>11590.869999999999</v>
      </c>
      <c r="F13" s="6">
        <f t="shared" si="1"/>
        <v>1</v>
      </c>
    </row>
    <row r="14" spans="1:6" ht="33.75" customHeight="1" x14ac:dyDescent="0.25">
      <c r="A14" s="56"/>
      <c r="B14" s="188"/>
      <c r="C14" s="12" t="s">
        <v>71</v>
      </c>
      <c r="D14" s="101">
        <f>D22+D28+D33+D38</f>
        <v>14938.84</v>
      </c>
      <c r="E14" s="101">
        <f>E22+E28+E33+E38</f>
        <v>14938.84</v>
      </c>
      <c r="F14" s="102">
        <f t="shared" ref="F14:F19" si="2">E14/D14*100%</f>
        <v>1</v>
      </c>
    </row>
    <row r="15" spans="1:6" ht="35.25" customHeight="1" x14ac:dyDescent="0.25">
      <c r="A15" s="56"/>
      <c r="B15" s="163"/>
      <c r="C15" s="4" t="s">
        <v>17</v>
      </c>
      <c r="D15" s="13">
        <f>D17+D19+D23+D29+D34+D36+D39+D41+D43</f>
        <v>926811.79</v>
      </c>
      <c r="E15" s="13">
        <f>E17+E19+E23+E29+E34+E36+E39+E41+E43</f>
        <v>924425.16999999993</v>
      </c>
      <c r="F15" s="14">
        <f t="shared" si="2"/>
        <v>0.99742491407020173</v>
      </c>
    </row>
    <row r="16" spans="1:6" ht="31.9" customHeight="1" x14ac:dyDescent="0.25">
      <c r="A16" s="56"/>
      <c r="B16" s="4" t="s">
        <v>4</v>
      </c>
      <c r="C16" s="15"/>
      <c r="D16" s="13">
        <f>D13+D14+D15</f>
        <v>953341.5</v>
      </c>
      <c r="E16" s="13">
        <f>E13+E14+E15</f>
        <v>950954.87999999989</v>
      </c>
      <c r="F16" s="14">
        <f t="shared" si="2"/>
        <v>0.99749657389298574</v>
      </c>
    </row>
    <row r="17" spans="1:6" ht="91.5" customHeight="1" x14ac:dyDescent="0.25">
      <c r="A17" s="64"/>
      <c r="B17" s="16" t="s">
        <v>23</v>
      </c>
      <c r="C17" s="4" t="s">
        <v>17</v>
      </c>
      <c r="D17" s="13">
        <v>0</v>
      </c>
      <c r="E17" s="13">
        <v>0</v>
      </c>
      <c r="F17" s="47">
        <v>0</v>
      </c>
    </row>
    <row r="18" spans="1:6" ht="18.75" customHeight="1" x14ac:dyDescent="0.25">
      <c r="A18" s="193"/>
      <c r="B18" s="17" t="s">
        <v>5</v>
      </c>
      <c r="C18" s="4"/>
      <c r="D18" s="13">
        <f>D17</f>
        <v>0</v>
      </c>
      <c r="E18" s="13">
        <f>E17</f>
        <v>0</v>
      </c>
      <c r="F18" s="47">
        <v>0</v>
      </c>
    </row>
    <row r="19" spans="1:6" ht="60" customHeight="1" x14ac:dyDescent="0.25">
      <c r="A19" s="194"/>
      <c r="B19" s="136" t="s">
        <v>95</v>
      </c>
      <c r="C19" s="12" t="s">
        <v>17</v>
      </c>
      <c r="D19" s="5">
        <v>20148.36</v>
      </c>
      <c r="E19" s="5">
        <v>20148.36</v>
      </c>
      <c r="F19" s="18">
        <f t="shared" si="2"/>
        <v>1</v>
      </c>
    </row>
    <row r="20" spans="1:6" ht="17.25" customHeight="1" x14ac:dyDescent="0.25">
      <c r="A20" s="194"/>
      <c r="B20" s="25" t="s">
        <v>6</v>
      </c>
      <c r="C20" s="15"/>
      <c r="D20" s="13">
        <f>D19</f>
        <v>20148.36</v>
      </c>
      <c r="E20" s="13">
        <f>E19</f>
        <v>20148.36</v>
      </c>
      <c r="F20" s="14">
        <f>E20/D20*100%</f>
        <v>1</v>
      </c>
    </row>
    <row r="21" spans="1:6" ht="17.25" customHeight="1" x14ac:dyDescent="0.25">
      <c r="A21" s="137"/>
      <c r="B21" s="153" t="s">
        <v>96</v>
      </c>
      <c r="C21" s="138" t="s">
        <v>18</v>
      </c>
      <c r="D21" s="134">
        <v>940.96</v>
      </c>
      <c r="E21" s="134">
        <v>940.96</v>
      </c>
      <c r="F21" s="135">
        <f t="shared" ref="F21:F22" si="3">E21/D21*100%</f>
        <v>1</v>
      </c>
    </row>
    <row r="22" spans="1:6" ht="17.25" customHeight="1" x14ac:dyDescent="0.25">
      <c r="A22" s="137"/>
      <c r="B22" s="178"/>
      <c r="C22" s="133" t="s">
        <v>71</v>
      </c>
      <c r="D22" s="134">
        <v>801.56</v>
      </c>
      <c r="E22" s="134">
        <v>801.56</v>
      </c>
      <c r="F22" s="135">
        <f t="shared" si="3"/>
        <v>1</v>
      </c>
    </row>
    <row r="23" spans="1:6" ht="35.25" customHeight="1" x14ac:dyDescent="0.25">
      <c r="A23" s="19"/>
      <c r="B23" s="178"/>
      <c r="C23" s="166" t="s">
        <v>17</v>
      </c>
      <c r="D23" s="199">
        <v>82053.320000000007</v>
      </c>
      <c r="E23" s="199">
        <v>81903.509999999995</v>
      </c>
      <c r="F23" s="203">
        <f>E23/D23*100%</f>
        <v>0.99817423597241384</v>
      </c>
    </row>
    <row r="24" spans="1:6" ht="3" customHeight="1" x14ac:dyDescent="0.25">
      <c r="A24" s="19"/>
      <c r="B24" s="178"/>
      <c r="C24" s="166"/>
      <c r="D24" s="199"/>
      <c r="E24" s="199"/>
      <c r="F24" s="203"/>
    </row>
    <row r="25" spans="1:6" ht="9.6" hidden="1" customHeight="1" x14ac:dyDescent="0.25">
      <c r="A25" s="19"/>
      <c r="B25" s="154"/>
      <c r="C25" s="166"/>
      <c r="D25" s="156"/>
      <c r="E25" s="156"/>
      <c r="F25" s="158"/>
    </row>
    <row r="26" spans="1:6" ht="18" customHeight="1" x14ac:dyDescent="0.25">
      <c r="A26" s="19"/>
      <c r="B26" s="20" t="s">
        <v>8</v>
      </c>
      <c r="C26" s="15"/>
      <c r="D26" s="13">
        <f>D21+D22+D23</f>
        <v>83795.840000000011</v>
      </c>
      <c r="E26" s="13">
        <f>E21+E22+E23</f>
        <v>83646.03</v>
      </c>
      <c r="F26" s="14">
        <f>E26/D26*100%</f>
        <v>0.99821220241959496</v>
      </c>
    </row>
    <row r="27" spans="1:6" ht="18" customHeight="1" x14ac:dyDescent="0.25">
      <c r="A27" s="19"/>
      <c r="B27" s="153" t="s">
        <v>97</v>
      </c>
      <c r="C27" s="119" t="s">
        <v>18</v>
      </c>
      <c r="D27" s="117">
        <v>150</v>
      </c>
      <c r="E27" s="117">
        <v>150</v>
      </c>
      <c r="F27" s="120">
        <f t="shared" ref="F27:F28" si="4">E27/D27*100%</f>
        <v>1</v>
      </c>
    </row>
    <row r="28" spans="1:6" ht="35.25" customHeight="1" x14ac:dyDescent="0.25">
      <c r="A28" s="19"/>
      <c r="B28" s="178"/>
      <c r="C28" s="116" t="s">
        <v>71</v>
      </c>
      <c r="D28" s="117">
        <v>54.19</v>
      </c>
      <c r="E28" s="117">
        <v>54.19</v>
      </c>
      <c r="F28" s="120">
        <f t="shared" si="4"/>
        <v>1</v>
      </c>
    </row>
    <row r="29" spans="1:6" ht="33" customHeight="1" x14ac:dyDescent="0.25">
      <c r="A29" s="19"/>
      <c r="B29" s="178"/>
      <c r="C29" s="153" t="s">
        <v>17</v>
      </c>
      <c r="D29" s="155">
        <v>429750.23</v>
      </c>
      <c r="E29" s="155">
        <v>429703.06</v>
      </c>
      <c r="F29" s="157">
        <f>E29/D29*100%</f>
        <v>0.99989023856950587</v>
      </c>
    </row>
    <row r="30" spans="1:6" ht="1.5" customHeight="1" x14ac:dyDescent="0.25">
      <c r="A30" s="19"/>
      <c r="B30" s="154"/>
      <c r="C30" s="154"/>
      <c r="D30" s="156"/>
      <c r="E30" s="156"/>
      <c r="F30" s="158"/>
    </row>
    <row r="31" spans="1:6" ht="18" customHeight="1" x14ac:dyDescent="0.25">
      <c r="A31" s="19"/>
      <c r="B31" s="17" t="s">
        <v>9</v>
      </c>
      <c r="C31" s="21"/>
      <c r="D31" s="22">
        <f>D27+D28+D29</f>
        <v>429954.42</v>
      </c>
      <c r="E31" s="22">
        <f>E27+E28+E29</f>
        <v>429907.25</v>
      </c>
      <c r="F31" s="23">
        <f t="shared" ref="F31:F40" si="5">E31/D31*100%</f>
        <v>0.99989029069639523</v>
      </c>
    </row>
    <row r="32" spans="1:6" ht="34.5" customHeight="1" x14ac:dyDescent="0.25">
      <c r="A32" s="19"/>
      <c r="B32" s="153" t="s">
        <v>98</v>
      </c>
      <c r="C32" s="48" t="s">
        <v>18</v>
      </c>
      <c r="D32" s="50">
        <v>10499.91</v>
      </c>
      <c r="E32" s="113">
        <v>10499.91</v>
      </c>
      <c r="F32" s="114">
        <f t="shared" si="5"/>
        <v>1</v>
      </c>
    </row>
    <row r="33" spans="1:6" ht="30.75" customHeight="1" x14ac:dyDescent="0.25">
      <c r="A33" s="19"/>
      <c r="B33" s="178"/>
      <c r="C33" s="44" t="s">
        <v>71</v>
      </c>
      <c r="D33" s="50">
        <v>3500.09</v>
      </c>
      <c r="E33" s="50">
        <v>3500.09</v>
      </c>
      <c r="F33" s="96">
        <f t="shared" si="5"/>
        <v>1</v>
      </c>
    </row>
    <row r="34" spans="1:6" ht="36.75" customHeight="1" x14ac:dyDescent="0.25">
      <c r="A34" s="19"/>
      <c r="B34" s="154"/>
      <c r="C34" s="4" t="str">
        <f>$C$29</f>
        <v>Средства бюджета Раменского городского округа</v>
      </c>
      <c r="D34" s="22">
        <v>22222.48</v>
      </c>
      <c r="E34" s="22">
        <v>22222.48</v>
      </c>
      <c r="F34" s="96">
        <f t="shared" si="5"/>
        <v>1</v>
      </c>
    </row>
    <row r="35" spans="1:6" ht="18" customHeight="1" x14ac:dyDescent="0.25">
      <c r="A35" s="19"/>
      <c r="B35" s="20" t="s">
        <v>10</v>
      </c>
      <c r="C35" s="15"/>
      <c r="D35" s="13">
        <f>D32+D33+D34</f>
        <v>36222.479999999996</v>
      </c>
      <c r="E35" s="13">
        <f>E32+E33+E34</f>
        <v>36222.479999999996</v>
      </c>
      <c r="F35" s="97">
        <f t="shared" si="5"/>
        <v>1</v>
      </c>
    </row>
    <row r="36" spans="1:6" ht="54.75" customHeight="1" x14ac:dyDescent="0.25">
      <c r="A36" s="19"/>
      <c r="B36" s="45" t="s">
        <v>92</v>
      </c>
      <c r="C36" s="48" t="str">
        <f>$C$29</f>
        <v>Средства бюджета Раменского городского округа</v>
      </c>
      <c r="D36" s="46">
        <v>249622.97</v>
      </c>
      <c r="E36" s="46">
        <v>249499.31</v>
      </c>
      <c r="F36" s="90">
        <f t="shared" ref="F36:F38" si="6">E36/D36*100%</f>
        <v>0.99950461289680193</v>
      </c>
    </row>
    <row r="37" spans="1:6" ht="26.25" customHeight="1" x14ac:dyDescent="0.25">
      <c r="A37" s="19"/>
      <c r="B37" s="17" t="s">
        <v>11</v>
      </c>
      <c r="C37" s="61"/>
      <c r="D37" s="46">
        <f>D36</f>
        <v>249622.97</v>
      </c>
      <c r="E37" s="46">
        <f t="shared" ref="E37:F37" si="7">E36</f>
        <v>249499.31</v>
      </c>
      <c r="F37" s="86">
        <f t="shared" si="7"/>
        <v>0.99950461289680193</v>
      </c>
    </row>
    <row r="38" spans="1:6" ht="34.5" customHeight="1" x14ac:dyDescent="0.25">
      <c r="A38" s="19"/>
      <c r="B38" s="153" t="s">
        <v>99</v>
      </c>
      <c r="C38" s="16" t="s">
        <v>71</v>
      </c>
      <c r="D38" s="13">
        <v>10583</v>
      </c>
      <c r="E38" s="13">
        <v>10583</v>
      </c>
      <c r="F38" s="86">
        <f t="shared" si="6"/>
        <v>1</v>
      </c>
    </row>
    <row r="39" spans="1:6" ht="32.25" customHeight="1" x14ac:dyDescent="0.25">
      <c r="A39" s="56"/>
      <c r="B39" s="154"/>
      <c r="C39" s="4" t="str">
        <f>$C$29</f>
        <v>Средства бюджета Раменского городского округа</v>
      </c>
      <c r="D39" s="13">
        <v>8108.4</v>
      </c>
      <c r="E39" s="13">
        <v>8083.1</v>
      </c>
      <c r="F39" s="14">
        <f t="shared" si="5"/>
        <v>0.99687977899462299</v>
      </c>
    </row>
    <row r="40" spans="1:6" ht="18" customHeight="1" x14ac:dyDescent="0.25">
      <c r="A40" s="64"/>
      <c r="B40" s="25" t="s">
        <v>12</v>
      </c>
      <c r="C40" s="15"/>
      <c r="D40" s="13">
        <f>D38+D39</f>
        <v>18691.400000000001</v>
      </c>
      <c r="E40" s="13">
        <f>E38+E39</f>
        <v>18666.099999999999</v>
      </c>
      <c r="F40" s="14">
        <f t="shared" si="5"/>
        <v>0.99864643632900674</v>
      </c>
    </row>
    <row r="41" spans="1:6" ht="48" customHeight="1" x14ac:dyDescent="0.25">
      <c r="A41" s="55"/>
      <c r="B41" s="4" t="s">
        <v>24</v>
      </c>
      <c r="C41" s="4" t="str">
        <f>$C$29</f>
        <v>Средства бюджета Раменского городского округа</v>
      </c>
      <c r="D41" s="13">
        <v>44701.96</v>
      </c>
      <c r="E41" s="13">
        <v>42661.279999999999</v>
      </c>
      <c r="F41" s="14">
        <f t="shared" ref="F41:F49" si="8">E41/D41*100%</f>
        <v>0.95434920526974654</v>
      </c>
    </row>
    <row r="42" spans="1:6" ht="18" customHeight="1" x14ac:dyDescent="0.25">
      <c r="A42" s="56"/>
      <c r="B42" s="26" t="s">
        <v>13</v>
      </c>
      <c r="C42" s="15"/>
      <c r="D42" s="13">
        <f>D41</f>
        <v>44701.96</v>
      </c>
      <c r="E42" s="13">
        <f>E41</f>
        <v>42661.279999999999</v>
      </c>
      <c r="F42" s="14">
        <f t="shared" si="8"/>
        <v>0.95434920526974654</v>
      </c>
    </row>
    <row r="43" spans="1:6" ht="61.5" customHeight="1" x14ac:dyDescent="0.25">
      <c r="A43" s="56"/>
      <c r="B43" s="4" t="s">
        <v>123</v>
      </c>
      <c r="C43" s="4" t="str">
        <f>$C$29</f>
        <v>Средства бюджета Раменского городского округа</v>
      </c>
      <c r="D43" s="13">
        <v>70204.070000000007</v>
      </c>
      <c r="E43" s="13">
        <v>70204.070000000007</v>
      </c>
      <c r="F43" s="14">
        <f t="shared" si="8"/>
        <v>1</v>
      </c>
    </row>
    <row r="44" spans="1:6" ht="27.75" customHeight="1" x14ac:dyDescent="0.25">
      <c r="A44" s="19"/>
      <c r="B44" s="28" t="s">
        <v>14</v>
      </c>
      <c r="C44" s="4"/>
      <c r="D44" s="13">
        <f>D43</f>
        <v>70204.070000000007</v>
      </c>
      <c r="E44" s="13">
        <f>E43</f>
        <v>70204.070000000007</v>
      </c>
      <c r="F44" s="97">
        <f t="shared" si="8"/>
        <v>1</v>
      </c>
    </row>
    <row r="45" spans="1:6" ht="33.75" customHeight="1" x14ac:dyDescent="0.25">
      <c r="A45" s="53">
        <v>3</v>
      </c>
      <c r="B45" s="200" t="s">
        <v>25</v>
      </c>
      <c r="C45" s="4" t="s">
        <v>18</v>
      </c>
      <c r="D45" s="13">
        <f>D49+D53</f>
        <v>196191.49</v>
      </c>
      <c r="E45" s="13">
        <f>E49+E53</f>
        <v>177652.96000000002</v>
      </c>
      <c r="F45" s="14">
        <f t="shared" si="8"/>
        <v>0.90550798100366137</v>
      </c>
    </row>
    <row r="46" spans="1:6" ht="33" customHeight="1" x14ac:dyDescent="0.25">
      <c r="A46" s="54"/>
      <c r="B46" s="201"/>
      <c r="C46" s="12" t="s">
        <v>71</v>
      </c>
      <c r="D46" s="13">
        <f>D50+D54</f>
        <v>4374372.1500000004</v>
      </c>
      <c r="E46" s="13">
        <f>E50+E54</f>
        <v>4295355.22</v>
      </c>
      <c r="F46" s="14">
        <f t="shared" si="8"/>
        <v>0.98193639514644393</v>
      </c>
    </row>
    <row r="47" spans="1:6" ht="33.75" customHeight="1" x14ac:dyDescent="0.25">
      <c r="A47" s="54"/>
      <c r="B47" s="202"/>
      <c r="C47" s="4" t="s">
        <v>17</v>
      </c>
      <c r="D47" s="13">
        <f>D51+D55+D57+D59+D61</f>
        <v>1955398.67</v>
      </c>
      <c r="E47" s="13">
        <f>E51+E55+E57+E59+E61</f>
        <v>1916791.0699999998</v>
      </c>
      <c r="F47" s="14">
        <f t="shared" si="8"/>
        <v>0.98025589329054819</v>
      </c>
    </row>
    <row r="48" spans="1:6" ht="33" customHeight="1" x14ac:dyDescent="0.25">
      <c r="A48" s="54"/>
      <c r="B48" s="58" t="s">
        <v>4</v>
      </c>
      <c r="C48" s="4"/>
      <c r="D48" s="13">
        <f>D45+D46+D47</f>
        <v>6525962.3100000005</v>
      </c>
      <c r="E48" s="13">
        <f>E45+E46+E47</f>
        <v>6389799.25</v>
      </c>
      <c r="F48" s="14">
        <f t="shared" si="8"/>
        <v>0.97913517523824001</v>
      </c>
    </row>
    <row r="49" spans="1:6" ht="33" customHeight="1" x14ac:dyDescent="0.25">
      <c r="A49" s="54"/>
      <c r="B49" s="189" t="s">
        <v>26</v>
      </c>
      <c r="C49" s="48" t="s">
        <v>18</v>
      </c>
      <c r="D49" s="46">
        <v>1388.25</v>
      </c>
      <c r="E49" s="46">
        <v>1387.29</v>
      </c>
      <c r="F49" s="146">
        <f t="shared" si="8"/>
        <v>0.99930848190167476</v>
      </c>
    </row>
    <row r="50" spans="1:6" ht="32.25" customHeight="1" x14ac:dyDescent="0.25">
      <c r="A50" s="54"/>
      <c r="B50" s="190"/>
      <c r="C50" s="12" t="s">
        <v>71</v>
      </c>
      <c r="D50" s="13">
        <v>1548573.75</v>
      </c>
      <c r="E50" s="13">
        <v>1504478.89</v>
      </c>
      <c r="F50" s="14">
        <f t="shared" ref="F50:F74" si="9">E50/D50*100%</f>
        <v>0.97152550209507293</v>
      </c>
    </row>
    <row r="51" spans="1:6" ht="32.25" customHeight="1" x14ac:dyDescent="0.25">
      <c r="A51" s="54"/>
      <c r="B51" s="191"/>
      <c r="C51" s="4" t="s">
        <v>17</v>
      </c>
      <c r="D51" s="13">
        <v>787271.46</v>
      </c>
      <c r="E51" s="13">
        <v>786980.32</v>
      </c>
      <c r="F51" s="14">
        <f t="shared" si="9"/>
        <v>0.99963019109063089</v>
      </c>
    </row>
    <row r="52" spans="1:6" ht="18" customHeight="1" x14ac:dyDescent="0.25">
      <c r="A52" s="54"/>
      <c r="B52" s="25" t="s">
        <v>5</v>
      </c>
      <c r="C52" s="4"/>
      <c r="D52" s="13">
        <f>D49+D50+D51</f>
        <v>2337233.46</v>
      </c>
      <c r="E52" s="13">
        <f>E49+E50+E51</f>
        <v>2292846.5</v>
      </c>
      <c r="F52" s="14">
        <f t="shared" si="9"/>
        <v>0.98100876067382681</v>
      </c>
    </row>
    <row r="53" spans="1:6" ht="30" customHeight="1" x14ac:dyDescent="0.25">
      <c r="A53" s="54"/>
      <c r="B53" s="162" t="s">
        <v>27</v>
      </c>
      <c r="C53" s="4" t="s">
        <v>18</v>
      </c>
      <c r="D53" s="13">
        <v>194803.24</v>
      </c>
      <c r="E53" s="13">
        <v>176265.67</v>
      </c>
      <c r="F53" s="14">
        <f t="shared" si="9"/>
        <v>0.90483951909629445</v>
      </c>
    </row>
    <row r="54" spans="1:6" ht="33" customHeight="1" x14ac:dyDescent="0.25">
      <c r="A54" s="54"/>
      <c r="B54" s="188"/>
      <c r="C54" s="12" t="s">
        <v>71</v>
      </c>
      <c r="D54" s="13">
        <v>2825798.4</v>
      </c>
      <c r="E54" s="13">
        <v>2790876.33</v>
      </c>
      <c r="F54" s="14">
        <f t="shared" si="9"/>
        <v>0.98764169800648205</v>
      </c>
    </row>
    <row r="55" spans="1:6" ht="31.5" customHeight="1" x14ac:dyDescent="0.25">
      <c r="A55" s="54"/>
      <c r="B55" s="27"/>
      <c r="C55" s="4" t="s">
        <v>17</v>
      </c>
      <c r="D55" s="13">
        <v>745111.5</v>
      </c>
      <c r="E55" s="13">
        <v>732608.83</v>
      </c>
      <c r="F55" s="14">
        <f t="shared" si="9"/>
        <v>0.98322040392612375</v>
      </c>
    </row>
    <row r="56" spans="1:6" ht="18" customHeight="1" x14ac:dyDescent="0.25">
      <c r="A56" s="168"/>
      <c r="B56" s="28" t="s">
        <v>6</v>
      </c>
      <c r="C56" s="4"/>
      <c r="D56" s="13">
        <f>D53+D54+D55</f>
        <v>3765713.1399999997</v>
      </c>
      <c r="E56" s="13">
        <f>E53+E54+E55</f>
        <v>3699750.83</v>
      </c>
      <c r="F56" s="14">
        <f t="shared" si="9"/>
        <v>0.98248344800900056</v>
      </c>
    </row>
    <row r="57" spans="1:6" ht="65.25" customHeight="1" x14ac:dyDescent="0.25">
      <c r="A57" s="169"/>
      <c r="B57" s="67" t="s">
        <v>72</v>
      </c>
      <c r="C57" s="4" t="s">
        <v>17</v>
      </c>
      <c r="D57" s="13">
        <v>227418.92</v>
      </c>
      <c r="E57" s="13">
        <v>222905.86</v>
      </c>
      <c r="F57" s="14">
        <f t="shared" si="9"/>
        <v>0.98015530106290183</v>
      </c>
    </row>
    <row r="58" spans="1:6" ht="18" customHeight="1" x14ac:dyDescent="0.25">
      <c r="A58" s="68"/>
      <c r="B58" s="28" t="s">
        <v>8</v>
      </c>
      <c r="C58" s="4"/>
      <c r="D58" s="13">
        <f>D57</f>
        <v>227418.92</v>
      </c>
      <c r="E58" s="13">
        <f>E57</f>
        <v>222905.86</v>
      </c>
      <c r="F58" s="14">
        <f t="shared" si="9"/>
        <v>0.98015530106290183</v>
      </c>
    </row>
    <row r="59" spans="1:6" ht="48" customHeight="1" x14ac:dyDescent="0.25">
      <c r="A59" s="54"/>
      <c r="B59" s="59" t="s">
        <v>28</v>
      </c>
      <c r="C59" s="4" t="s">
        <v>17</v>
      </c>
      <c r="D59" s="13">
        <v>0</v>
      </c>
      <c r="E59" s="30">
        <v>0</v>
      </c>
      <c r="F59" s="24">
        <v>0</v>
      </c>
    </row>
    <row r="60" spans="1:6" ht="18" customHeight="1" x14ac:dyDescent="0.25">
      <c r="A60" s="54"/>
      <c r="B60" s="28" t="s">
        <v>9</v>
      </c>
      <c r="C60" s="4"/>
      <c r="D60" s="13">
        <f>D59</f>
        <v>0</v>
      </c>
      <c r="E60" s="30">
        <f>E59</f>
        <v>0</v>
      </c>
      <c r="F60" s="24">
        <v>0</v>
      </c>
    </row>
    <row r="61" spans="1:6" ht="48" customHeight="1" x14ac:dyDescent="0.25">
      <c r="A61" s="54"/>
      <c r="B61" s="52" t="s">
        <v>29</v>
      </c>
      <c r="C61" s="4" t="s">
        <v>17</v>
      </c>
      <c r="D61" s="13">
        <v>195596.79</v>
      </c>
      <c r="E61" s="13">
        <v>174296.06</v>
      </c>
      <c r="F61" s="14">
        <f t="shared" si="9"/>
        <v>0.89109877518951097</v>
      </c>
    </row>
    <row r="62" spans="1:6" ht="28.5" customHeight="1" x14ac:dyDescent="0.25">
      <c r="A62" s="54"/>
      <c r="B62" s="28" t="s">
        <v>10</v>
      </c>
      <c r="C62" s="4"/>
      <c r="D62" s="13">
        <f>D61</f>
        <v>195596.79</v>
      </c>
      <c r="E62" s="13">
        <f>E61</f>
        <v>174296.06</v>
      </c>
      <c r="F62" s="14">
        <f t="shared" si="9"/>
        <v>0.89109877518951097</v>
      </c>
    </row>
    <row r="63" spans="1:6" ht="33" customHeight="1" x14ac:dyDescent="0.25">
      <c r="A63" s="184">
        <v>4</v>
      </c>
      <c r="B63" s="172" t="s">
        <v>102</v>
      </c>
      <c r="C63" s="12" t="s">
        <v>71</v>
      </c>
      <c r="D63" s="13">
        <f>D66+D69+D72</f>
        <v>110156.42</v>
      </c>
      <c r="E63" s="13">
        <f>E66+E69+E72</f>
        <v>101867.89</v>
      </c>
      <c r="F63" s="14">
        <f t="shared" si="9"/>
        <v>0.92475672321231939</v>
      </c>
    </row>
    <row r="64" spans="1:6" ht="35.25" customHeight="1" x14ac:dyDescent="0.25">
      <c r="A64" s="168"/>
      <c r="B64" s="173"/>
      <c r="C64" s="4" t="s">
        <v>17</v>
      </c>
      <c r="D64" s="13">
        <f>D67+D70+D73+D75+D77</f>
        <v>47191.570000000007</v>
      </c>
      <c r="E64" s="13">
        <f>E67+E70+E73+E75+E77</f>
        <v>38003.990000000005</v>
      </c>
      <c r="F64" s="14">
        <f t="shared" si="9"/>
        <v>0.80531310994739103</v>
      </c>
    </row>
    <row r="65" spans="1:6" ht="33" customHeight="1" x14ac:dyDescent="0.25">
      <c r="A65" s="168"/>
      <c r="B65" s="16" t="s">
        <v>4</v>
      </c>
      <c r="C65" s="4"/>
      <c r="D65" s="13">
        <f>D63+D64</f>
        <v>157347.99</v>
      </c>
      <c r="E65" s="13">
        <f>E63+E64</f>
        <v>139871.88</v>
      </c>
      <c r="F65" s="14">
        <f t="shared" si="9"/>
        <v>0.88893337627001157</v>
      </c>
    </row>
    <row r="66" spans="1:6" ht="31.5" customHeight="1" x14ac:dyDescent="0.25">
      <c r="A66" s="168"/>
      <c r="B66" s="162" t="s">
        <v>30</v>
      </c>
      <c r="C66" s="12" t="s">
        <v>71</v>
      </c>
      <c r="D66" s="13">
        <v>95903</v>
      </c>
      <c r="E66" s="13">
        <v>88757.32</v>
      </c>
      <c r="F66" s="14">
        <f t="shared" si="9"/>
        <v>0.92549054774094663</v>
      </c>
    </row>
    <row r="67" spans="1:6" ht="31.5" customHeight="1" x14ac:dyDescent="0.25">
      <c r="A67" s="168"/>
      <c r="B67" s="163"/>
      <c r="C67" s="4" t="s">
        <v>17</v>
      </c>
      <c r="D67" s="13">
        <v>21391.96</v>
      </c>
      <c r="E67" s="13">
        <v>19705.34</v>
      </c>
      <c r="F67" s="14">
        <f t="shared" si="9"/>
        <v>0.92115635967905707</v>
      </c>
    </row>
    <row r="68" spans="1:6" ht="18.75" customHeight="1" x14ac:dyDescent="0.25">
      <c r="A68" s="168"/>
      <c r="B68" s="32" t="s">
        <v>5</v>
      </c>
      <c r="C68" s="4"/>
      <c r="D68" s="13">
        <f>D66+D67</f>
        <v>117294.95999999999</v>
      </c>
      <c r="E68" s="13">
        <f>E66+E67</f>
        <v>108462.66</v>
      </c>
      <c r="F68" s="14">
        <f t="shared" si="9"/>
        <v>0.92470008941560666</v>
      </c>
    </row>
    <row r="69" spans="1:6" ht="30.6" customHeight="1" x14ac:dyDescent="0.25">
      <c r="A69" s="168"/>
      <c r="B69" s="170" t="s">
        <v>93</v>
      </c>
      <c r="C69" s="4" t="s">
        <v>71</v>
      </c>
      <c r="D69" s="13">
        <v>208.42</v>
      </c>
      <c r="E69" s="30">
        <v>208.42</v>
      </c>
      <c r="F69" s="124">
        <f t="shared" si="9"/>
        <v>1</v>
      </c>
    </row>
    <row r="70" spans="1:6" ht="33" customHeight="1" x14ac:dyDescent="0.25">
      <c r="A70" s="168"/>
      <c r="B70" s="171"/>
      <c r="C70" s="4" t="s">
        <v>17</v>
      </c>
      <c r="D70" s="13">
        <v>14218.2</v>
      </c>
      <c r="E70" s="13">
        <v>7482.38</v>
      </c>
      <c r="F70" s="14">
        <f t="shared" si="9"/>
        <v>0.52625367486742347</v>
      </c>
    </row>
    <row r="71" spans="1:6" ht="18" customHeight="1" x14ac:dyDescent="0.25">
      <c r="A71" s="168"/>
      <c r="B71" s="32" t="s">
        <v>6</v>
      </c>
      <c r="C71" s="4"/>
      <c r="D71" s="13">
        <f>D69+D70</f>
        <v>14426.62</v>
      </c>
      <c r="E71" s="13">
        <f>E69+E70</f>
        <v>7690.8</v>
      </c>
      <c r="F71" s="14">
        <f t="shared" si="9"/>
        <v>0.53309784273793859</v>
      </c>
    </row>
    <row r="72" spans="1:6" ht="31.5" customHeight="1" x14ac:dyDescent="0.25">
      <c r="A72" s="168"/>
      <c r="B72" s="179" t="s">
        <v>31</v>
      </c>
      <c r="C72" s="12" t="s">
        <v>71</v>
      </c>
      <c r="D72" s="13">
        <v>14045</v>
      </c>
      <c r="E72" s="13">
        <v>12902.15</v>
      </c>
      <c r="F72" s="135">
        <f t="shared" si="9"/>
        <v>0.91862940548237804</v>
      </c>
    </row>
    <row r="73" spans="1:6" ht="33" customHeight="1" x14ac:dyDescent="0.25">
      <c r="A73" s="168"/>
      <c r="B73" s="192"/>
      <c r="C73" s="4" t="s">
        <v>17</v>
      </c>
      <c r="D73" s="13">
        <v>9402.41</v>
      </c>
      <c r="E73" s="13">
        <v>8637.33</v>
      </c>
      <c r="F73" s="124">
        <f t="shared" si="9"/>
        <v>0.9186293726821102</v>
      </c>
    </row>
    <row r="74" spans="1:6" ht="18" customHeight="1" x14ac:dyDescent="0.25">
      <c r="A74" s="168"/>
      <c r="B74" s="32" t="s">
        <v>8</v>
      </c>
      <c r="C74" s="4"/>
      <c r="D74" s="13">
        <f>D72+D73</f>
        <v>23447.41</v>
      </c>
      <c r="E74" s="13">
        <f>E72+E73</f>
        <v>21539.48</v>
      </c>
      <c r="F74" s="124">
        <f t="shared" si="9"/>
        <v>0.9186293923294726</v>
      </c>
    </row>
    <row r="75" spans="1:6" ht="48" customHeight="1" x14ac:dyDescent="0.25">
      <c r="A75" s="168"/>
      <c r="B75" s="33" t="s">
        <v>32</v>
      </c>
      <c r="C75" s="4" t="s">
        <v>17</v>
      </c>
      <c r="D75" s="13">
        <v>0</v>
      </c>
      <c r="E75" s="30">
        <v>0</v>
      </c>
      <c r="F75" s="24">
        <v>0</v>
      </c>
    </row>
    <row r="76" spans="1:6" ht="18" customHeight="1" x14ac:dyDescent="0.25">
      <c r="A76" s="169"/>
      <c r="B76" s="32" t="s">
        <v>13</v>
      </c>
      <c r="C76" s="4"/>
      <c r="D76" s="13">
        <f>D75</f>
        <v>0</v>
      </c>
      <c r="E76" s="30">
        <f>E75</f>
        <v>0</v>
      </c>
      <c r="F76" s="24">
        <v>0</v>
      </c>
    </row>
    <row r="77" spans="1:6" ht="63.75" customHeight="1" x14ac:dyDescent="0.25">
      <c r="A77" s="34"/>
      <c r="B77" s="32" t="s">
        <v>33</v>
      </c>
      <c r="C77" s="4" t="s">
        <v>17</v>
      </c>
      <c r="D77" s="13">
        <v>2179</v>
      </c>
      <c r="E77" s="150">
        <v>2178.94</v>
      </c>
      <c r="F77" s="144">
        <f t="shared" ref="F77:F78" si="10">E77/D77*100%</f>
        <v>0.99997246443322629</v>
      </c>
    </row>
    <row r="78" spans="1:6" ht="24.75" customHeight="1" x14ac:dyDescent="0.25">
      <c r="A78" s="35"/>
      <c r="B78" s="32" t="s">
        <v>14</v>
      </c>
      <c r="C78" s="4"/>
      <c r="D78" s="13">
        <f>D77</f>
        <v>2179</v>
      </c>
      <c r="E78" s="150">
        <f>E77</f>
        <v>2178.94</v>
      </c>
      <c r="F78" s="144">
        <f t="shared" si="10"/>
        <v>0.99997246443322629</v>
      </c>
    </row>
    <row r="79" spans="1:6" ht="30.75" customHeight="1" x14ac:dyDescent="0.25">
      <c r="A79" s="184">
        <v>5</v>
      </c>
      <c r="B79" s="207" t="s">
        <v>88</v>
      </c>
      <c r="C79" s="92" t="s">
        <v>18</v>
      </c>
      <c r="D79" s="93">
        <f>D84</f>
        <v>20000</v>
      </c>
      <c r="E79" s="131">
        <f>E84</f>
        <v>11974</v>
      </c>
      <c r="F79" s="121">
        <f>E79/D79*100%</f>
        <v>0.59870000000000001</v>
      </c>
    </row>
    <row r="80" spans="1:6" ht="31.5" customHeight="1" x14ac:dyDescent="0.25">
      <c r="A80" s="168"/>
      <c r="B80" s="208"/>
      <c r="C80" s="91" t="s">
        <v>71</v>
      </c>
      <c r="D80" s="93">
        <f>D85</f>
        <v>6667</v>
      </c>
      <c r="E80" s="131">
        <f>E85</f>
        <v>3991</v>
      </c>
      <c r="F80" s="121">
        <f>E80/D80*100%</f>
        <v>0.59862006899655018</v>
      </c>
    </row>
    <row r="81" spans="1:6" ht="24" customHeight="1" x14ac:dyDescent="0.25">
      <c r="A81" s="168"/>
      <c r="B81" s="208"/>
      <c r="C81" s="153" t="s">
        <v>17</v>
      </c>
      <c r="D81" s="155">
        <f>D86+D88+D90</f>
        <v>413838</v>
      </c>
      <c r="E81" s="155">
        <f>E86+E88+E90</f>
        <v>411845</v>
      </c>
      <c r="F81" s="157">
        <f>E81/D81*100%</f>
        <v>0.99518410585784778</v>
      </c>
    </row>
    <row r="82" spans="1:6" ht="9.75" customHeight="1" x14ac:dyDescent="0.25">
      <c r="A82" s="168"/>
      <c r="B82" s="209"/>
      <c r="C82" s="154"/>
      <c r="D82" s="156"/>
      <c r="E82" s="156"/>
      <c r="F82" s="158"/>
    </row>
    <row r="83" spans="1:6" ht="33.75" customHeight="1" x14ac:dyDescent="0.25">
      <c r="A83" s="168"/>
      <c r="B83" s="16" t="s">
        <v>4</v>
      </c>
      <c r="C83" s="15"/>
      <c r="D83" s="13">
        <f>D79+D80+D81</f>
        <v>440505</v>
      </c>
      <c r="E83" s="13">
        <f>E79+E80+E81</f>
        <v>427810</v>
      </c>
      <c r="F83" s="14">
        <f t="shared" ref="F83:F237" si="11">E83/D83*100%</f>
        <v>0.97118080385012651</v>
      </c>
    </row>
    <row r="84" spans="1:6" ht="33.75" customHeight="1" x14ac:dyDescent="0.25">
      <c r="A84" s="168"/>
      <c r="B84" s="162" t="s">
        <v>34</v>
      </c>
      <c r="C84" s="92" t="s">
        <v>18</v>
      </c>
      <c r="D84" s="94">
        <v>20000</v>
      </c>
      <c r="E84" s="94">
        <v>11974</v>
      </c>
      <c r="F84" s="124">
        <f>E84/D84*100%</f>
        <v>0.59870000000000001</v>
      </c>
    </row>
    <row r="85" spans="1:6" ht="33.75" customHeight="1" x14ac:dyDescent="0.25">
      <c r="A85" s="168"/>
      <c r="B85" s="188"/>
      <c r="C85" s="91" t="s">
        <v>71</v>
      </c>
      <c r="D85" s="94">
        <v>6667</v>
      </c>
      <c r="E85" s="94">
        <v>3991</v>
      </c>
      <c r="F85" s="124">
        <f>E85/D85*100%</f>
        <v>0.59862006899655018</v>
      </c>
    </row>
    <row r="86" spans="1:6" ht="34.5" customHeight="1" x14ac:dyDescent="0.25">
      <c r="A86" s="168"/>
      <c r="B86" s="163"/>
      <c r="C86" s="4" t="s">
        <v>17</v>
      </c>
      <c r="D86" s="13">
        <v>403779.9</v>
      </c>
      <c r="E86" s="13">
        <v>401806</v>
      </c>
      <c r="F86" s="14">
        <f t="shared" si="11"/>
        <v>0.99511144561678277</v>
      </c>
    </row>
    <row r="87" spans="1:6" ht="18" customHeight="1" x14ac:dyDescent="0.25">
      <c r="A87" s="168"/>
      <c r="B87" s="32" t="s">
        <v>5</v>
      </c>
      <c r="C87" s="15"/>
      <c r="D87" s="13">
        <f>D84+D85+D86</f>
        <v>430446.9</v>
      </c>
      <c r="E87" s="13">
        <f>E84+E85+E86</f>
        <v>417771</v>
      </c>
      <c r="F87" s="14">
        <f t="shared" si="11"/>
        <v>0.97055176840627722</v>
      </c>
    </row>
    <row r="88" spans="1:6" ht="46.5" customHeight="1" x14ac:dyDescent="0.25">
      <c r="A88" s="168"/>
      <c r="B88" s="32" t="s">
        <v>35</v>
      </c>
      <c r="C88" s="4" t="s">
        <v>17</v>
      </c>
      <c r="D88" s="13">
        <v>0</v>
      </c>
      <c r="E88" s="13">
        <v>0</v>
      </c>
      <c r="F88" s="24">
        <v>0</v>
      </c>
    </row>
    <row r="89" spans="1:6" ht="18" customHeight="1" x14ac:dyDescent="0.25">
      <c r="A89" s="168"/>
      <c r="B89" s="32" t="s">
        <v>8</v>
      </c>
      <c r="C89" s="15"/>
      <c r="D89" s="13">
        <f>D88</f>
        <v>0</v>
      </c>
      <c r="E89" s="13">
        <f>E88</f>
        <v>0</v>
      </c>
      <c r="F89" s="24">
        <v>0</v>
      </c>
    </row>
    <row r="90" spans="1:6" ht="51.75" customHeight="1" x14ac:dyDescent="0.25">
      <c r="A90" s="168"/>
      <c r="B90" s="32" t="s">
        <v>36</v>
      </c>
      <c r="C90" s="4" t="s">
        <v>17</v>
      </c>
      <c r="D90" s="13">
        <v>10058.1</v>
      </c>
      <c r="E90" s="13">
        <v>10039</v>
      </c>
      <c r="F90" s="14">
        <f t="shared" si="11"/>
        <v>0.9981010329982799</v>
      </c>
    </row>
    <row r="91" spans="1:6" ht="18" customHeight="1" x14ac:dyDescent="0.25">
      <c r="A91" s="169"/>
      <c r="B91" s="32" t="s">
        <v>9</v>
      </c>
      <c r="C91" s="12"/>
      <c r="D91" s="13">
        <f>D90</f>
        <v>10058.1</v>
      </c>
      <c r="E91" s="13">
        <f t="shared" ref="E91" si="12">E90</f>
        <v>10039</v>
      </c>
      <c r="F91" s="14">
        <f t="shared" si="11"/>
        <v>0.9981010329982799</v>
      </c>
    </row>
    <row r="92" spans="1:6" ht="31.15" customHeight="1" x14ac:dyDescent="0.25">
      <c r="A92" s="220">
        <v>6</v>
      </c>
      <c r="B92" s="200" t="s">
        <v>37</v>
      </c>
      <c r="C92" s="12" t="s">
        <v>71</v>
      </c>
      <c r="D92" s="13">
        <f>D103</f>
        <v>8607</v>
      </c>
      <c r="E92" s="13">
        <f>E103</f>
        <v>7848.1</v>
      </c>
      <c r="F92" s="14">
        <f t="shared" si="11"/>
        <v>0.9118275822005345</v>
      </c>
    </row>
    <row r="93" spans="1:6" ht="32.25" customHeight="1" x14ac:dyDescent="0.25">
      <c r="A93" s="220"/>
      <c r="B93" s="201"/>
      <c r="C93" s="4" t="s">
        <v>17</v>
      </c>
      <c r="D93" s="13">
        <f>D98</f>
        <v>498</v>
      </c>
      <c r="E93" s="13">
        <f>E98</f>
        <v>498</v>
      </c>
      <c r="F93" s="97">
        <f t="shared" si="11"/>
        <v>1</v>
      </c>
    </row>
    <row r="94" spans="1:6" ht="18" customHeight="1" x14ac:dyDescent="0.25">
      <c r="A94" s="220"/>
      <c r="B94" s="202"/>
      <c r="C94" s="4" t="s">
        <v>7</v>
      </c>
      <c r="D94" s="13">
        <f>D96+D99</f>
        <v>434600</v>
      </c>
      <c r="E94" s="13">
        <f>E96+E99</f>
        <v>434600</v>
      </c>
      <c r="F94" s="14">
        <f t="shared" si="11"/>
        <v>1</v>
      </c>
    </row>
    <row r="95" spans="1:6" ht="30" customHeight="1" x14ac:dyDescent="0.25">
      <c r="A95" s="220"/>
      <c r="B95" s="4" t="s">
        <v>4</v>
      </c>
      <c r="C95" s="4"/>
      <c r="D95" s="13">
        <f>D92+D93+D94</f>
        <v>443705</v>
      </c>
      <c r="E95" s="13">
        <f>E92+E93+E94</f>
        <v>442946.1</v>
      </c>
      <c r="F95" s="14">
        <f t="shared" si="11"/>
        <v>0.99828962937086574</v>
      </c>
    </row>
    <row r="96" spans="1:6" ht="60" x14ac:dyDescent="0.25">
      <c r="A96" s="104"/>
      <c r="B96" s="28" t="s">
        <v>73</v>
      </c>
      <c r="C96" s="4" t="s">
        <v>7</v>
      </c>
      <c r="D96" s="13">
        <v>429600</v>
      </c>
      <c r="E96" s="13">
        <v>429600</v>
      </c>
      <c r="F96" s="14">
        <f t="shared" si="11"/>
        <v>1</v>
      </c>
    </row>
    <row r="97" spans="1:6" ht="18" customHeight="1" x14ac:dyDescent="0.25">
      <c r="A97" s="105"/>
      <c r="B97" s="32" t="s">
        <v>5</v>
      </c>
      <c r="C97" s="4"/>
      <c r="D97" s="13">
        <f>D96</f>
        <v>429600</v>
      </c>
      <c r="E97" s="13">
        <f t="shared" ref="E97" si="13">E96</f>
        <v>429600</v>
      </c>
      <c r="F97" s="14">
        <f t="shared" si="11"/>
        <v>1</v>
      </c>
    </row>
    <row r="98" spans="1:6" ht="49.5" customHeight="1" x14ac:dyDescent="0.25">
      <c r="A98" s="177"/>
      <c r="B98" s="179" t="s">
        <v>38</v>
      </c>
      <c r="C98" s="4" t="s">
        <v>17</v>
      </c>
      <c r="D98" s="13">
        <v>498</v>
      </c>
      <c r="E98" s="13">
        <v>498</v>
      </c>
      <c r="F98" s="97">
        <f t="shared" si="11"/>
        <v>1</v>
      </c>
    </row>
    <row r="99" spans="1:6" ht="21" customHeight="1" x14ac:dyDescent="0.25">
      <c r="A99" s="177"/>
      <c r="B99" s="192"/>
      <c r="C99" s="4" t="s">
        <v>7</v>
      </c>
      <c r="D99" s="13">
        <v>5000</v>
      </c>
      <c r="E99" s="13">
        <v>5000</v>
      </c>
      <c r="F99" s="14">
        <f t="shared" si="11"/>
        <v>1</v>
      </c>
    </row>
    <row r="100" spans="1:6" ht="18" customHeight="1" x14ac:dyDescent="0.25">
      <c r="A100" s="177"/>
      <c r="B100" s="32" t="s">
        <v>6</v>
      </c>
      <c r="C100" s="4"/>
      <c r="D100" s="13">
        <f>D98+D99</f>
        <v>5498</v>
      </c>
      <c r="E100" s="13">
        <f>E98+E99</f>
        <v>5498</v>
      </c>
      <c r="F100" s="14">
        <f t="shared" si="11"/>
        <v>1</v>
      </c>
    </row>
    <row r="101" spans="1:6" ht="49.5" customHeight="1" x14ac:dyDescent="0.25">
      <c r="A101" s="177"/>
      <c r="B101" s="37" t="s">
        <v>39</v>
      </c>
      <c r="C101" s="4" t="s">
        <v>17</v>
      </c>
      <c r="D101" s="13">
        <v>0</v>
      </c>
      <c r="E101" s="13">
        <v>0</v>
      </c>
      <c r="F101" s="24">
        <v>0</v>
      </c>
    </row>
    <row r="102" spans="1:6" ht="18" customHeight="1" x14ac:dyDescent="0.25">
      <c r="A102" s="108"/>
      <c r="B102" s="32" t="s">
        <v>8</v>
      </c>
      <c r="C102" s="4"/>
      <c r="D102" s="13">
        <f>D101</f>
        <v>0</v>
      </c>
      <c r="E102" s="13">
        <f>E101</f>
        <v>0</v>
      </c>
      <c r="F102" s="24">
        <v>0</v>
      </c>
    </row>
    <row r="103" spans="1:6" ht="64.5" customHeight="1" x14ac:dyDescent="0.25">
      <c r="A103" s="108"/>
      <c r="B103" s="38" t="s">
        <v>40</v>
      </c>
      <c r="C103" s="4" t="s">
        <v>74</v>
      </c>
      <c r="D103" s="13">
        <v>8607</v>
      </c>
      <c r="E103" s="13">
        <v>7848.1</v>
      </c>
      <c r="F103" s="14">
        <f t="shared" si="11"/>
        <v>0.9118275822005345</v>
      </c>
    </row>
    <row r="104" spans="1:6" ht="18" customHeight="1" x14ac:dyDescent="0.25">
      <c r="A104" s="108"/>
      <c r="B104" s="32" t="s">
        <v>9</v>
      </c>
      <c r="C104" s="4"/>
      <c r="D104" s="13">
        <f>D103</f>
        <v>8607</v>
      </c>
      <c r="E104" s="13">
        <f>E103</f>
        <v>7848.1</v>
      </c>
      <c r="F104" s="14">
        <f t="shared" si="11"/>
        <v>0.9118275822005345</v>
      </c>
    </row>
    <row r="105" spans="1:6" ht="62.25" customHeight="1" x14ac:dyDescent="0.25">
      <c r="A105" s="108"/>
      <c r="B105" s="110" t="s">
        <v>122</v>
      </c>
      <c r="C105" s="4" t="s">
        <v>17</v>
      </c>
      <c r="D105" s="13">
        <v>0</v>
      </c>
      <c r="E105" s="13">
        <v>0</v>
      </c>
      <c r="F105" s="24">
        <v>0</v>
      </c>
    </row>
    <row r="106" spans="1:6" ht="18" customHeight="1" x14ac:dyDescent="0.25">
      <c r="A106" s="108"/>
      <c r="B106" s="32" t="s">
        <v>12</v>
      </c>
      <c r="C106" s="15"/>
      <c r="D106" s="13">
        <f>D105</f>
        <v>0</v>
      </c>
      <c r="E106" s="13">
        <f>E105</f>
        <v>0</v>
      </c>
      <c r="F106" s="24">
        <v>0</v>
      </c>
    </row>
    <row r="107" spans="1:6" ht="35.25" customHeight="1" x14ac:dyDescent="0.25">
      <c r="A107" s="104">
        <v>7</v>
      </c>
      <c r="B107" s="218" t="s">
        <v>112</v>
      </c>
      <c r="C107" s="92" t="s">
        <v>74</v>
      </c>
      <c r="D107" s="94">
        <f>D116</f>
        <v>99</v>
      </c>
      <c r="E107" s="94">
        <f>E116</f>
        <v>99</v>
      </c>
      <c r="F107" s="144">
        <f t="shared" si="11"/>
        <v>1</v>
      </c>
    </row>
    <row r="108" spans="1:6" ht="34.5" customHeight="1" x14ac:dyDescent="0.25">
      <c r="A108" s="105"/>
      <c r="B108" s="219"/>
      <c r="C108" s="4" t="s">
        <v>17</v>
      </c>
      <c r="D108" s="13">
        <f>D110+D112+D114+D117</f>
        <v>47222.83</v>
      </c>
      <c r="E108" s="13">
        <f>E110+E112+E114+E117</f>
        <v>43902.93</v>
      </c>
      <c r="F108" s="14">
        <f t="shared" si="11"/>
        <v>0.92969714013327875</v>
      </c>
    </row>
    <row r="109" spans="1:6" ht="29.45" customHeight="1" x14ac:dyDescent="0.25">
      <c r="A109" s="105"/>
      <c r="B109" s="109" t="s">
        <v>4</v>
      </c>
      <c r="C109" s="15"/>
      <c r="D109" s="13">
        <f>D107+D108</f>
        <v>47321.83</v>
      </c>
      <c r="E109" s="13">
        <f>E107+E108</f>
        <v>44001.93</v>
      </c>
      <c r="F109" s="14">
        <f t="shared" si="11"/>
        <v>0.92984421777433368</v>
      </c>
    </row>
    <row r="110" spans="1:6" ht="51.75" customHeight="1" x14ac:dyDescent="0.25">
      <c r="A110" s="105"/>
      <c r="B110" s="111" t="s">
        <v>113</v>
      </c>
      <c r="C110" s="4" t="s">
        <v>17</v>
      </c>
      <c r="D110" s="13">
        <v>4165.62</v>
      </c>
      <c r="E110" s="13">
        <v>4165.51</v>
      </c>
      <c r="F110" s="124">
        <f t="shared" si="11"/>
        <v>0.99997359336665381</v>
      </c>
    </row>
    <row r="111" spans="1:6" ht="23.45" customHeight="1" x14ac:dyDescent="0.25">
      <c r="A111" s="106"/>
      <c r="B111" s="32" t="s">
        <v>5</v>
      </c>
      <c r="C111" s="15"/>
      <c r="D111" s="13">
        <f>D110</f>
        <v>4165.62</v>
      </c>
      <c r="E111" s="13">
        <f>E110</f>
        <v>4165.51</v>
      </c>
      <c r="F111" s="124">
        <f t="shared" si="11"/>
        <v>0.99997359336665381</v>
      </c>
    </row>
    <row r="112" spans="1:6" ht="48" customHeight="1" x14ac:dyDescent="0.25">
      <c r="A112" s="104"/>
      <c r="B112" s="16" t="s">
        <v>114</v>
      </c>
      <c r="C112" s="4" t="s">
        <v>17</v>
      </c>
      <c r="D112" s="39">
        <v>8915.32</v>
      </c>
      <c r="E112" s="39">
        <v>8596.34</v>
      </c>
      <c r="F112" s="72">
        <f t="shared" si="11"/>
        <v>0.96422113844483437</v>
      </c>
    </row>
    <row r="113" spans="1:6" ht="18" customHeight="1" x14ac:dyDescent="0.25">
      <c r="A113" s="105"/>
      <c r="B113" s="28" t="s">
        <v>6</v>
      </c>
      <c r="C113" s="4"/>
      <c r="D113" s="39">
        <f>D112</f>
        <v>8915.32</v>
      </c>
      <c r="E113" s="39">
        <f>E112</f>
        <v>8596.34</v>
      </c>
      <c r="F113" s="72">
        <f t="shared" si="11"/>
        <v>0.96422113844483437</v>
      </c>
    </row>
    <row r="114" spans="1:6" ht="50.25" customHeight="1" x14ac:dyDescent="0.25">
      <c r="A114" s="105"/>
      <c r="B114" s="28" t="s">
        <v>115</v>
      </c>
      <c r="C114" s="4" t="s">
        <v>17</v>
      </c>
      <c r="D114" s="39">
        <v>1140.8900000000001</v>
      </c>
      <c r="E114" s="39">
        <v>1140.8900000000001</v>
      </c>
      <c r="F114" s="97">
        <f t="shared" si="11"/>
        <v>1</v>
      </c>
    </row>
    <row r="115" spans="1:6" ht="18" customHeight="1" x14ac:dyDescent="0.25">
      <c r="A115" s="105"/>
      <c r="B115" s="28" t="s">
        <v>9</v>
      </c>
      <c r="C115" s="4"/>
      <c r="D115" s="39">
        <f>D114</f>
        <v>1140.8900000000001</v>
      </c>
      <c r="E115" s="39">
        <f>E114</f>
        <v>1140.8900000000001</v>
      </c>
      <c r="F115" s="100">
        <f t="shared" si="11"/>
        <v>1</v>
      </c>
    </row>
    <row r="116" spans="1:6" ht="38.25" customHeight="1" x14ac:dyDescent="0.25">
      <c r="A116" s="105"/>
      <c r="B116" s="162" t="s">
        <v>116</v>
      </c>
      <c r="C116" s="92" t="s">
        <v>74</v>
      </c>
      <c r="D116" s="39">
        <v>99</v>
      </c>
      <c r="E116" s="39">
        <v>99</v>
      </c>
      <c r="F116" s="146">
        <f t="shared" si="11"/>
        <v>1</v>
      </c>
    </row>
    <row r="117" spans="1:6" ht="33.75" customHeight="1" x14ac:dyDescent="0.25">
      <c r="A117" s="105"/>
      <c r="B117" s="163"/>
      <c r="C117" s="4" t="s">
        <v>17</v>
      </c>
      <c r="D117" s="39">
        <v>33001</v>
      </c>
      <c r="E117" s="39">
        <v>30000.19</v>
      </c>
      <c r="F117" s="14">
        <f t="shared" si="11"/>
        <v>0.90906911911760246</v>
      </c>
    </row>
    <row r="118" spans="1:6" ht="18" customHeight="1" x14ac:dyDescent="0.25">
      <c r="A118" s="106"/>
      <c r="B118" s="32" t="s">
        <v>10</v>
      </c>
      <c r="C118" s="4"/>
      <c r="D118" s="39">
        <f>D116+D117</f>
        <v>33100</v>
      </c>
      <c r="E118" s="39">
        <f>E116+E117</f>
        <v>30099.19</v>
      </c>
      <c r="F118" s="14">
        <f t="shared" si="11"/>
        <v>0.90934108761329302</v>
      </c>
    </row>
    <row r="119" spans="1:6" ht="33" customHeight="1" x14ac:dyDescent="0.25">
      <c r="A119" s="104">
        <v>8</v>
      </c>
      <c r="B119" s="204" t="s">
        <v>41</v>
      </c>
      <c r="C119" s="48" t="s">
        <v>74</v>
      </c>
      <c r="D119" s="62">
        <f>D123</f>
        <v>581</v>
      </c>
      <c r="E119" s="62">
        <f>E123</f>
        <v>435.7</v>
      </c>
      <c r="F119" s="145">
        <f>E119/D119*100%</f>
        <v>0.74991394148020651</v>
      </c>
    </row>
    <row r="120" spans="1:6" ht="32.25" customHeight="1" x14ac:dyDescent="0.25">
      <c r="A120" s="105"/>
      <c r="B120" s="205"/>
      <c r="C120" s="153" t="s">
        <v>17</v>
      </c>
      <c r="D120" s="155">
        <f>D124+D127+D129+D131+D133+D135</f>
        <v>230992.21000000002</v>
      </c>
      <c r="E120" s="155">
        <f>E124+E127+E129+E131+E133+E135</f>
        <v>229910.61</v>
      </c>
      <c r="F120" s="157">
        <f>E120/D120*100%</f>
        <v>0.995317591013134</v>
      </c>
    </row>
    <row r="121" spans="1:6" ht="6.75" hidden="1" customHeight="1" x14ac:dyDescent="0.25">
      <c r="A121" s="105"/>
      <c r="B121" s="206"/>
      <c r="C121" s="154"/>
      <c r="D121" s="156"/>
      <c r="E121" s="156"/>
      <c r="F121" s="158"/>
    </row>
    <row r="122" spans="1:6" ht="29.25" customHeight="1" x14ac:dyDescent="0.25">
      <c r="A122" s="105"/>
      <c r="B122" s="4" t="s">
        <v>4</v>
      </c>
      <c r="C122" s="4"/>
      <c r="D122" s="13">
        <f>D119+D120</f>
        <v>231573.21000000002</v>
      </c>
      <c r="E122" s="13">
        <f>E119+E120</f>
        <v>230346.31</v>
      </c>
      <c r="F122" s="14">
        <f t="shared" si="11"/>
        <v>0.99470189146663368</v>
      </c>
    </row>
    <row r="123" spans="1:6" ht="33.75" customHeight="1" x14ac:dyDescent="0.25">
      <c r="A123" s="105"/>
      <c r="B123" s="153" t="s">
        <v>42</v>
      </c>
      <c r="C123" s="48" t="s">
        <v>74</v>
      </c>
      <c r="D123" s="49">
        <v>581</v>
      </c>
      <c r="E123" s="49">
        <v>435.7</v>
      </c>
      <c r="F123" s="147">
        <f t="shared" si="11"/>
        <v>0.74991394148020651</v>
      </c>
    </row>
    <row r="124" spans="1:6" ht="33" customHeight="1" x14ac:dyDescent="0.25">
      <c r="A124" s="105"/>
      <c r="B124" s="178"/>
      <c r="C124" s="153" t="s">
        <v>17</v>
      </c>
      <c r="D124" s="155">
        <v>118034.14</v>
      </c>
      <c r="E124" s="155">
        <v>117434.33</v>
      </c>
      <c r="F124" s="157">
        <f>E124/D124*100%</f>
        <v>0.99491833464453594</v>
      </c>
    </row>
    <row r="125" spans="1:6" ht="27" hidden="1" customHeight="1" x14ac:dyDescent="0.25">
      <c r="A125" s="105"/>
      <c r="B125" s="154"/>
      <c r="C125" s="154"/>
      <c r="D125" s="156"/>
      <c r="E125" s="156"/>
      <c r="F125" s="158"/>
    </row>
    <row r="126" spans="1:6" ht="18" customHeight="1" x14ac:dyDescent="0.25">
      <c r="A126" s="105"/>
      <c r="B126" s="25" t="s">
        <v>5</v>
      </c>
      <c r="C126" s="4"/>
      <c r="D126" s="13">
        <f>D123+D124</f>
        <v>118615.14</v>
      </c>
      <c r="E126" s="13">
        <f>E123+E124</f>
        <v>117870.03</v>
      </c>
      <c r="F126" s="14">
        <f t="shared" si="11"/>
        <v>0.99371825552791992</v>
      </c>
    </row>
    <row r="127" spans="1:6" ht="106.5" customHeight="1" x14ac:dyDescent="0.25">
      <c r="A127" s="105"/>
      <c r="B127" s="16" t="s">
        <v>43</v>
      </c>
      <c r="C127" s="4" t="s">
        <v>17</v>
      </c>
      <c r="D127" s="13">
        <v>1340.28</v>
      </c>
      <c r="E127" s="13">
        <v>1273.8699999999999</v>
      </c>
      <c r="F127" s="97">
        <f t="shared" si="11"/>
        <v>0.95045065210254565</v>
      </c>
    </row>
    <row r="128" spans="1:6" ht="18" customHeight="1" x14ac:dyDescent="0.25">
      <c r="A128" s="106"/>
      <c r="B128" s="25" t="s">
        <v>6</v>
      </c>
      <c r="C128" s="4"/>
      <c r="D128" s="13">
        <f>D127</f>
        <v>1340.28</v>
      </c>
      <c r="E128" s="13">
        <f>E127</f>
        <v>1273.8699999999999</v>
      </c>
      <c r="F128" s="97">
        <f t="shared" si="11"/>
        <v>0.95045065210254565</v>
      </c>
    </row>
    <row r="129" spans="1:6" ht="92.25" customHeight="1" x14ac:dyDescent="0.25">
      <c r="A129" s="184"/>
      <c r="B129" s="69" t="s">
        <v>81</v>
      </c>
      <c r="C129" s="4" t="s">
        <v>17</v>
      </c>
      <c r="D129" s="13">
        <v>1968.05</v>
      </c>
      <c r="E129" s="13">
        <v>1968.05</v>
      </c>
      <c r="F129" s="14">
        <f t="shared" si="11"/>
        <v>1</v>
      </c>
    </row>
    <row r="130" spans="1:6" ht="18" customHeight="1" x14ac:dyDescent="0.25">
      <c r="A130" s="168"/>
      <c r="B130" s="25" t="s">
        <v>8</v>
      </c>
      <c r="C130" s="4"/>
      <c r="D130" s="13">
        <f>D129</f>
        <v>1968.05</v>
      </c>
      <c r="E130" s="13">
        <f>E129</f>
        <v>1968.05</v>
      </c>
      <c r="F130" s="14">
        <f t="shared" si="11"/>
        <v>1</v>
      </c>
    </row>
    <row r="131" spans="1:6" ht="79.5" customHeight="1" x14ac:dyDescent="0.25">
      <c r="A131" s="105"/>
      <c r="B131" s="31" t="s">
        <v>82</v>
      </c>
      <c r="C131" s="4" t="s">
        <v>17</v>
      </c>
      <c r="D131" s="13">
        <v>9473.5499999999993</v>
      </c>
      <c r="E131" s="13">
        <v>9292.7000000000007</v>
      </c>
      <c r="F131" s="14">
        <f t="shared" si="11"/>
        <v>0.98091000733621514</v>
      </c>
    </row>
    <row r="132" spans="1:6" ht="18" customHeight="1" x14ac:dyDescent="0.25">
      <c r="A132" s="105"/>
      <c r="B132" s="25" t="s">
        <v>9</v>
      </c>
      <c r="C132" s="4"/>
      <c r="D132" s="13">
        <f>D131</f>
        <v>9473.5499999999993</v>
      </c>
      <c r="E132" s="13">
        <f>E131</f>
        <v>9292.7000000000007</v>
      </c>
      <c r="F132" s="14">
        <f t="shared" si="11"/>
        <v>0.98091000733621514</v>
      </c>
    </row>
    <row r="133" spans="1:6" ht="91.5" customHeight="1" x14ac:dyDescent="0.25">
      <c r="A133" s="105"/>
      <c r="B133" s="31" t="s">
        <v>44</v>
      </c>
      <c r="C133" s="4" t="s">
        <v>17</v>
      </c>
      <c r="D133" s="13">
        <v>75.599999999999994</v>
      </c>
      <c r="E133" s="13">
        <v>75.599999999999994</v>
      </c>
      <c r="F133" s="124">
        <f t="shared" si="11"/>
        <v>1</v>
      </c>
    </row>
    <row r="134" spans="1:6" ht="18" customHeight="1" x14ac:dyDescent="0.25">
      <c r="A134" s="105"/>
      <c r="B134" s="25" t="s">
        <v>10</v>
      </c>
      <c r="C134" s="4"/>
      <c r="D134" s="13">
        <f>D133</f>
        <v>75.599999999999994</v>
      </c>
      <c r="E134" s="13">
        <f>E133</f>
        <v>75.599999999999994</v>
      </c>
      <c r="F134" s="124">
        <f t="shared" si="11"/>
        <v>1</v>
      </c>
    </row>
    <row r="135" spans="1:6" ht="60" x14ac:dyDescent="0.25">
      <c r="A135" s="105"/>
      <c r="B135" s="33" t="s">
        <v>45</v>
      </c>
      <c r="C135" s="4" t="s">
        <v>17</v>
      </c>
      <c r="D135" s="13">
        <v>100100.59</v>
      </c>
      <c r="E135" s="13">
        <v>99866.06</v>
      </c>
      <c r="F135" s="14">
        <f t="shared" si="11"/>
        <v>0.99765705676659844</v>
      </c>
    </row>
    <row r="136" spans="1:6" ht="18" customHeight="1" x14ac:dyDescent="0.25">
      <c r="A136" s="106"/>
      <c r="B136" s="25" t="s">
        <v>11</v>
      </c>
      <c r="C136" s="4"/>
      <c r="D136" s="13">
        <f>D135</f>
        <v>100100.59</v>
      </c>
      <c r="E136" s="13">
        <f>E135</f>
        <v>99866.06</v>
      </c>
      <c r="F136" s="14">
        <f t="shared" si="11"/>
        <v>0.99765705676659844</v>
      </c>
    </row>
    <row r="137" spans="1:6" ht="30" customHeight="1" x14ac:dyDescent="0.25">
      <c r="A137" s="175">
        <v>9</v>
      </c>
      <c r="B137" s="204" t="s">
        <v>84</v>
      </c>
      <c r="C137" s="4" t="s">
        <v>18</v>
      </c>
      <c r="D137" s="13">
        <f>D145+D156</f>
        <v>5834.7</v>
      </c>
      <c r="E137" s="13">
        <f>E145+E156</f>
        <v>5777.25</v>
      </c>
      <c r="F137" s="14">
        <f t="shared" si="11"/>
        <v>0.99015373541056095</v>
      </c>
    </row>
    <row r="138" spans="1:6" ht="30" x14ac:dyDescent="0.25">
      <c r="A138" s="176"/>
      <c r="B138" s="205"/>
      <c r="C138" s="12" t="s">
        <v>71</v>
      </c>
      <c r="D138" s="13">
        <f>D142+D146+D150</f>
        <v>129643.7</v>
      </c>
      <c r="E138" s="13">
        <f>E142+E146+E150</f>
        <v>128828.20999999999</v>
      </c>
      <c r="F138" s="14">
        <f t="shared" si="11"/>
        <v>0.99370975990348931</v>
      </c>
    </row>
    <row r="139" spans="1:6" ht="31.5" customHeight="1" x14ac:dyDescent="0.25">
      <c r="A139" s="176"/>
      <c r="B139" s="205"/>
      <c r="C139" s="4" t="s">
        <v>17</v>
      </c>
      <c r="D139" s="13">
        <f>D143+D147+D152+D154</f>
        <v>5177</v>
      </c>
      <c r="E139" s="13">
        <f>E143+E147+E152+E154</f>
        <v>5001.63</v>
      </c>
      <c r="F139" s="14">
        <f t="shared" si="11"/>
        <v>0.96612516901680512</v>
      </c>
    </row>
    <row r="140" spans="1:6" ht="20.25" customHeight="1" x14ac:dyDescent="0.25">
      <c r="A140" s="108"/>
      <c r="B140" s="206"/>
      <c r="C140" s="4" t="s">
        <v>7</v>
      </c>
      <c r="D140" s="13">
        <f>D148</f>
        <v>15465.1</v>
      </c>
      <c r="E140" s="13">
        <f>E148</f>
        <v>12946.86</v>
      </c>
      <c r="F140" s="14">
        <f t="shared" si="11"/>
        <v>0.83716626468629363</v>
      </c>
    </row>
    <row r="141" spans="1:6" ht="32.25" customHeight="1" x14ac:dyDescent="0.25">
      <c r="A141" s="112"/>
      <c r="B141" s="4" t="s">
        <v>4</v>
      </c>
      <c r="C141" s="4"/>
      <c r="D141" s="13">
        <f>SUM(D137:D140)</f>
        <v>156120.5</v>
      </c>
      <c r="E141" s="13">
        <f>SUM(E137:E140)</f>
        <v>152553.95000000001</v>
      </c>
      <c r="F141" s="14">
        <f t="shared" si="11"/>
        <v>0.97715514618515831</v>
      </c>
    </row>
    <row r="142" spans="1:6" ht="54.75" customHeight="1" x14ac:dyDescent="0.25">
      <c r="A142" s="107"/>
      <c r="B142" s="153" t="s">
        <v>46</v>
      </c>
      <c r="C142" s="12" t="s">
        <v>71</v>
      </c>
      <c r="D142" s="5">
        <v>5735</v>
      </c>
      <c r="E142" s="5">
        <v>5060.6899999999996</v>
      </c>
      <c r="F142" s="18">
        <f t="shared" si="11"/>
        <v>0.88242197035745418</v>
      </c>
    </row>
    <row r="143" spans="1:6" ht="34.5" customHeight="1" x14ac:dyDescent="0.25">
      <c r="A143" s="140"/>
      <c r="B143" s="154"/>
      <c r="C143" s="139" t="s">
        <v>17</v>
      </c>
      <c r="D143" s="142">
        <v>1100</v>
      </c>
      <c r="E143" s="142">
        <v>1100</v>
      </c>
      <c r="F143" s="143">
        <f t="shared" si="11"/>
        <v>1</v>
      </c>
    </row>
    <row r="144" spans="1:6" ht="18" customHeight="1" x14ac:dyDescent="0.25">
      <c r="A144" s="177"/>
      <c r="B144" s="28" t="s">
        <v>5</v>
      </c>
      <c r="C144" s="4"/>
      <c r="D144" s="13">
        <f>D142+D143</f>
        <v>6835</v>
      </c>
      <c r="E144" s="13">
        <f>E142+E143</f>
        <v>6160.69</v>
      </c>
      <c r="F144" s="14">
        <f t="shared" si="11"/>
        <v>0.90134455010972925</v>
      </c>
    </row>
    <row r="145" spans="1:6" ht="31.9" customHeight="1" x14ac:dyDescent="0.25">
      <c r="A145" s="177"/>
      <c r="B145" s="153" t="s">
        <v>47</v>
      </c>
      <c r="C145" s="4" t="s">
        <v>18</v>
      </c>
      <c r="D145" s="5">
        <v>790.7</v>
      </c>
      <c r="E145" s="5">
        <v>790.68</v>
      </c>
      <c r="F145" s="18">
        <f t="shared" si="11"/>
        <v>0.99997470595674709</v>
      </c>
    </row>
    <row r="146" spans="1:6" ht="31.9" customHeight="1" x14ac:dyDescent="0.25">
      <c r="A146" s="177"/>
      <c r="B146" s="178"/>
      <c r="C146" s="12" t="s">
        <v>71</v>
      </c>
      <c r="D146" s="5">
        <v>3901.7</v>
      </c>
      <c r="E146" s="5">
        <v>3901.63</v>
      </c>
      <c r="F146" s="18">
        <f t="shared" si="11"/>
        <v>0.99998205910244264</v>
      </c>
    </row>
    <row r="147" spans="1:6" ht="33" customHeight="1" x14ac:dyDescent="0.25">
      <c r="A147" s="108"/>
      <c r="B147" s="178"/>
      <c r="C147" s="4" t="s">
        <v>17</v>
      </c>
      <c r="D147" s="5">
        <v>4077</v>
      </c>
      <c r="E147" s="5">
        <v>3901.63</v>
      </c>
      <c r="F147" s="18">
        <f t="shared" si="11"/>
        <v>0.95698552857493258</v>
      </c>
    </row>
    <row r="148" spans="1:6" ht="18" customHeight="1" x14ac:dyDescent="0.25">
      <c r="A148" s="108"/>
      <c r="B148" s="154"/>
      <c r="C148" s="4" t="s">
        <v>7</v>
      </c>
      <c r="D148" s="5">
        <v>15465.1</v>
      </c>
      <c r="E148" s="5">
        <v>12946.86</v>
      </c>
      <c r="F148" s="18">
        <f t="shared" si="11"/>
        <v>0.83716626468629363</v>
      </c>
    </row>
    <row r="149" spans="1:6" ht="18" customHeight="1" x14ac:dyDescent="0.25">
      <c r="A149" s="177"/>
      <c r="B149" s="28" t="s">
        <v>19</v>
      </c>
      <c r="C149" s="4"/>
      <c r="D149" s="13">
        <f>SUM(D145:D148)</f>
        <v>24234.5</v>
      </c>
      <c r="E149" s="13">
        <f>SUM(E145:E148)</f>
        <v>21540.800000000003</v>
      </c>
      <c r="F149" s="14">
        <f t="shared" si="11"/>
        <v>0.88884854236728639</v>
      </c>
    </row>
    <row r="150" spans="1:6" ht="75" x14ac:dyDescent="0.25">
      <c r="A150" s="177"/>
      <c r="B150" s="12" t="s">
        <v>79</v>
      </c>
      <c r="C150" s="12" t="s">
        <v>71</v>
      </c>
      <c r="D150" s="5">
        <v>120007</v>
      </c>
      <c r="E150" s="5">
        <v>119865.89</v>
      </c>
      <c r="F150" s="95">
        <f t="shared" si="11"/>
        <v>0.99882415192447105</v>
      </c>
    </row>
    <row r="151" spans="1:6" ht="18" customHeight="1" x14ac:dyDescent="0.25">
      <c r="A151" s="108"/>
      <c r="B151" s="32" t="s">
        <v>8</v>
      </c>
      <c r="C151" s="4"/>
      <c r="D151" s="13">
        <f>D150</f>
        <v>120007</v>
      </c>
      <c r="E151" s="13">
        <f>E150</f>
        <v>119865.89</v>
      </c>
      <c r="F151" s="97">
        <f t="shared" si="11"/>
        <v>0.99882415192447105</v>
      </c>
    </row>
    <row r="152" spans="1:6" ht="49.5" customHeight="1" x14ac:dyDescent="0.25">
      <c r="A152" s="108"/>
      <c r="B152" s="28" t="s">
        <v>48</v>
      </c>
      <c r="C152" s="4" t="s">
        <v>17</v>
      </c>
      <c r="D152" s="13">
        <v>0</v>
      </c>
      <c r="E152" s="13">
        <v>0</v>
      </c>
      <c r="F152" s="40">
        <v>0</v>
      </c>
    </row>
    <row r="153" spans="1:6" ht="18" customHeight="1" x14ac:dyDescent="0.25">
      <c r="A153" s="108"/>
      <c r="B153" s="28" t="s">
        <v>9</v>
      </c>
      <c r="C153" s="4"/>
      <c r="D153" s="13">
        <f>D152</f>
        <v>0</v>
      </c>
      <c r="E153" s="13">
        <f>E152</f>
        <v>0</v>
      </c>
      <c r="F153" s="40">
        <v>0</v>
      </c>
    </row>
    <row r="154" spans="1:6" ht="63.75" customHeight="1" x14ac:dyDescent="0.25">
      <c r="A154" s="168"/>
      <c r="B154" s="45" t="s">
        <v>80</v>
      </c>
      <c r="C154" s="4" t="s">
        <v>17</v>
      </c>
      <c r="D154" s="13">
        <v>0</v>
      </c>
      <c r="E154" s="13">
        <v>0</v>
      </c>
      <c r="F154" s="47">
        <v>0</v>
      </c>
    </row>
    <row r="155" spans="1:6" ht="18" customHeight="1" x14ac:dyDescent="0.25">
      <c r="A155" s="168"/>
      <c r="B155" s="28" t="s">
        <v>12</v>
      </c>
      <c r="C155" s="4"/>
      <c r="D155" s="13">
        <f>D154</f>
        <v>0</v>
      </c>
      <c r="E155" s="13">
        <f>E154</f>
        <v>0</v>
      </c>
      <c r="F155" s="47">
        <v>0</v>
      </c>
    </row>
    <row r="156" spans="1:6" ht="62.25" customHeight="1" x14ac:dyDescent="0.25">
      <c r="A156" s="108"/>
      <c r="B156" s="32" t="s">
        <v>49</v>
      </c>
      <c r="C156" s="48" t="s">
        <v>18</v>
      </c>
      <c r="D156" s="5">
        <v>5044</v>
      </c>
      <c r="E156" s="5">
        <v>4986.57</v>
      </c>
      <c r="F156" s="78">
        <f t="shared" si="11"/>
        <v>0.9886141950832672</v>
      </c>
    </row>
    <row r="157" spans="1:6" ht="18" customHeight="1" x14ac:dyDescent="0.25">
      <c r="A157" s="112"/>
      <c r="B157" s="28" t="s">
        <v>13</v>
      </c>
      <c r="C157" s="4"/>
      <c r="D157" s="13">
        <f>D156</f>
        <v>5044</v>
      </c>
      <c r="E157" s="13">
        <f>E156</f>
        <v>4986.57</v>
      </c>
      <c r="F157" s="79">
        <f t="shared" si="11"/>
        <v>0.9886141950832672</v>
      </c>
    </row>
    <row r="158" spans="1:6" ht="35.25" customHeight="1" x14ac:dyDescent="0.25">
      <c r="A158" s="104">
        <v>10</v>
      </c>
      <c r="B158" s="221" t="s">
        <v>117</v>
      </c>
      <c r="C158" s="73" t="s">
        <v>71</v>
      </c>
      <c r="D158" s="74">
        <f>D162+D170+D178</f>
        <v>52841.53</v>
      </c>
      <c r="E158" s="74">
        <f>E162+E170+E178</f>
        <v>22322.83</v>
      </c>
      <c r="F158" s="75">
        <f t="shared" si="11"/>
        <v>0.42244859299115683</v>
      </c>
    </row>
    <row r="159" spans="1:6" ht="35.25" customHeight="1" x14ac:dyDescent="0.25">
      <c r="A159" s="168"/>
      <c r="B159" s="222"/>
      <c r="C159" s="76" t="s">
        <v>17</v>
      </c>
      <c r="D159" s="77">
        <f>D163+D166+D171+D174+D176</f>
        <v>25743.600000000002</v>
      </c>
      <c r="E159" s="77">
        <f>E163+E166+E171+E174+E176</f>
        <v>24194.11</v>
      </c>
      <c r="F159" s="79">
        <f t="shared" si="11"/>
        <v>0.93981067139017072</v>
      </c>
    </row>
    <row r="160" spans="1:6" ht="23.25" customHeight="1" x14ac:dyDescent="0.25">
      <c r="A160" s="168"/>
      <c r="B160" s="103"/>
      <c r="C160" s="48" t="s">
        <v>7</v>
      </c>
      <c r="D160" s="49">
        <f>D164+D168+D172</f>
        <v>221213.25</v>
      </c>
      <c r="E160" s="49">
        <f>E164+E168+E172</f>
        <v>156369.25</v>
      </c>
      <c r="F160" s="95">
        <f t="shared" si="11"/>
        <v>0.70687108480165628</v>
      </c>
    </row>
    <row r="161" spans="1:6" ht="31.9" customHeight="1" x14ac:dyDescent="0.25">
      <c r="A161" s="105"/>
      <c r="B161" s="109" t="s">
        <v>4</v>
      </c>
      <c r="C161" s="12"/>
      <c r="D161" s="5">
        <f>D158+D159+D160</f>
        <v>299798.38</v>
      </c>
      <c r="E161" s="5">
        <f>E158+E159+E160</f>
        <v>202886.19</v>
      </c>
      <c r="F161" s="18">
        <f t="shared" si="11"/>
        <v>0.67674211581797072</v>
      </c>
    </row>
    <row r="162" spans="1:6" ht="31.9" customHeight="1" x14ac:dyDescent="0.25">
      <c r="A162" s="105"/>
      <c r="B162" s="181" t="s">
        <v>104</v>
      </c>
      <c r="C162" s="12" t="s">
        <v>71</v>
      </c>
      <c r="D162" s="5">
        <v>40000</v>
      </c>
      <c r="E162" s="5">
        <v>12043.6</v>
      </c>
      <c r="F162" s="18">
        <f t="shared" si="11"/>
        <v>0.30109000000000002</v>
      </c>
    </row>
    <row r="163" spans="1:6" ht="31.5" customHeight="1" x14ac:dyDescent="0.25">
      <c r="A163" s="168"/>
      <c r="B163" s="182"/>
      <c r="C163" s="4" t="s">
        <v>17</v>
      </c>
      <c r="D163" s="13">
        <v>4240.4799999999996</v>
      </c>
      <c r="E163" s="13">
        <v>2910.57</v>
      </c>
      <c r="F163" s="14">
        <f t="shared" si="11"/>
        <v>0.68637748556767164</v>
      </c>
    </row>
    <row r="164" spans="1:6" ht="22.5" customHeight="1" x14ac:dyDescent="0.25">
      <c r="A164" s="168"/>
      <c r="B164" s="183"/>
      <c r="C164" s="48" t="s">
        <v>7</v>
      </c>
      <c r="D164" s="49">
        <v>25915.25</v>
      </c>
      <c r="E164" s="49">
        <v>25915.25</v>
      </c>
      <c r="F164" s="95">
        <f t="shared" si="11"/>
        <v>1</v>
      </c>
    </row>
    <row r="165" spans="1:6" ht="18" customHeight="1" x14ac:dyDescent="0.25">
      <c r="A165" s="105"/>
      <c r="B165" s="32" t="s">
        <v>5</v>
      </c>
      <c r="C165" s="12"/>
      <c r="D165" s="5">
        <f>D162+D163+D164</f>
        <v>70155.73</v>
      </c>
      <c r="E165" s="5">
        <f>E162+E163+E164</f>
        <v>40869.42</v>
      </c>
      <c r="F165" s="18">
        <f t="shared" si="11"/>
        <v>0.58255284350971759</v>
      </c>
    </row>
    <row r="166" spans="1:6" ht="32.25" customHeight="1" x14ac:dyDescent="0.25">
      <c r="A166" s="105"/>
      <c r="B166" s="181" t="s">
        <v>105</v>
      </c>
      <c r="C166" s="153" t="s">
        <v>17</v>
      </c>
      <c r="D166" s="155">
        <v>0</v>
      </c>
      <c r="E166" s="155">
        <v>0</v>
      </c>
      <c r="F166" s="211">
        <v>0</v>
      </c>
    </row>
    <row r="167" spans="1:6" ht="24" hidden="1" customHeight="1" x14ac:dyDescent="0.25">
      <c r="A167" s="105"/>
      <c r="B167" s="182"/>
      <c r="C167" s="154"/>
      <c r="D167" s="156"/>
      <c r="E167" s="156"/>
      <c r="F167" s="212"/>
    </row>
    <row r="168" spans="1:6" ht="22.5" customHeight="1" x14ac:dyDescent="0.25">
      <c r="A168" s="105"/>
      <c r="B168" s="183"/>
      <c r="C168" s="48" t="s">
        <v>7</v>
      </c>
      <c r="D168" s="46">
        <v>35865</v>
      </c>
      <c r="E168" s="46">
        <v>38926.71</v>
      </c>
      <c r="F168" s="97">
        <f t="shared" si="11"/>
        <v>1.0853676286072773</v>
      </c>
    </row>
    <row r="169" spans="1:6" ht="18" customHeight="1" x14ac:dyDescent="0.25">
      <c r="A169" s="168"/>
      <c r="B169" s="32" t="s">
        <v>6</v>
      </c>
      <c r="C169" s="4"/>
      <c r="D169" s="13">
        <f>D166+D168</f>
        <v>35865</v>
      </c>
      <c r="E169" s="13">
        <f>E166+E168</f>
        <v>38926.71</v>
      </c>
      <c r="F169" s="97">
        <f t="shared" si="11"/>
        <v>1.0853676286072773</v>
      </c>
    </row>
    <row r="170" spans="1:6" ht="31.9" customHeight="1" x14ac:dyDescent="0.25">
      <c r="A170" s="168"/>
      <c r="B170" s="181" t="s">
        <v>106</v>
      </c>
      <c r="C170" s="4" t="s">
        <v>71</v>
      </c>
      <c r="D170" s="13">
        <v>12179.53</v>
      </c>
      <c r="E170" s="13">
        <v>9617.23</v>
      </c>
      <c r="F170" s="124">
        <f t="shared" si="11"/>
        <v>0.789622423853794</v>
      </c>
    </row>
    <row r="171" spans="1:6" ht="36" customHeight="1" x14ac:dyDescent="0.25">
      <c r="A171" s="105"/>
      <c r="B171" s="182"/>
      <c r="C171" s="4" t="s">
        <v>17</v>
      </c>
      <c r="D171" s="13">
        <v>11718.44</v>
      </c>
      <c r="E171" s="13">
        <v>11572.03</v>
      </c>
      <c r="F171" s="124">
        <f t="shared" si="11"/>
        <v>0.98750601615914746</v>
      </c>
    </row>
    <row r="172" spans="1:6" ht="24" customHeight="1" x14ac:dyDescent="0.25">
      <c r="A172" s="105"/>
      <c r="B172" s="183"/>
      <c r="C172" s="48" t="s">
        <v>7</v>
      </c>
      <c r="D172" s="46">
        <v>159433</v>
      </c>
      <c r="E172" s="46">
        <v>91527.29</v>
      </c>
      <c r="F172" s="124">
        <f t="shared" si="11"/>
        <v>0.57407995835241132</v>
      </c>
    </row>
    <row r="173" spans="1:6" ht="18" customHeight="1" x14ac:dyDescent="0.25">
      <c r="A173" s="105"/>
      <c r="B173" s="32" t="s">
        <v>8</v>
      </c>
      <c r="C173" s="4"/>
      <c r="D173" s="13">
        <f>D170+D171+D172</f>
        <v>183330.97</v>
      </c>
      <c r="E173" s="13">
        <f>E170+E171+E172</f>
        <v>112716.54999999999</v>
      </c>
      <c r="F173" s="124">
        <f t="shared" si="11"/>
        <v>0.61482547111380026</v>
      </c>
    </row>
    <row r="174" spans="1:6" ht="64.5" customHeight="1" x14ac:dyDescent="0.25">
      <c r="A174" s="108"/>
      <c r="B174" s="32" t="s">
        <v>107</v>
      </c>
      <c r="C174" s="4" t="s">
        <v>17</v>
      </c>
      <c r="D174" s="13">
        <v>1983.73</v>
      </c>
      <c r="E174" s="13">
        <v>1910.83</v>
      </c>
      <c r="F174" s="100">
        <f t="shared" si="11"/>
        <v>0.9632510472695377</v>
      </c>
    </row>
    <row r="175" spans="1:6" ht="18" customHeight="1" x14ac:dyDescent="0.25">
      <c r="A175" s="108"/>
      <c r="B175" s="32" t="s">
        <v>9</v>
      </c>
      <c r="C175" s="4"/>
      <c r="D175" s="13">
        <f>D174</f>
        <v>1983.73</v>
      </c>
      <c r="E175" s="13">
        <f>E174</f>
        <v>1910.83</v>
      </c>
      <c r="F175" s="97">
        <f t="shared" si="11"/>
        <v>0.9632510472695377</v>
      </c>
    </row>
    <row r="176" spans="1:6" ht="52.5" customHeight="1" x14ac:dyDescent="0.25">
      <c r="A176" s="108"/>
      <c r="B176" s="32" t="s">
        <v>108</v>
      </c>
      <c r="C176" s="4" t="s">
        <v>17</v>
      </c>
      <c r="D176" s="5">
        <v>7800.95</v>
      </c>
      <c r="E176" s="5">
        <v>7800.68</v>
      </c>
      <c r="F176" s="95">
        <f t="shared" si="11"/>
        <v>0.99996538883084762</v>
      </c>
    </row>
    <row r="177" spans="1:6" ht="18" customHeight="1" x14ac:dyDescent="0.25">
      <c r="A177" s="106"/>
      <c r="B177" s="32" t="s">
        <v>11</v>
      </c>
      <c r="C177" s="4"/>
      <c r="D177" s="13">
        <f>D176</f>
        <v>7800.95</v>
      </c>
      <c r="E177" s="13">
        <f>E176</f>
        <v>7800.68</v>
      </c>
      <c r="F177" s="97">
        <f t="shared" si="11"/>
        <v>0.99996538883084762</v>
      </c>
    </row>
    <row r="178" spans="1:6" ht="35.450000000000003" customHeight="1" x14ac:dyDescent="0.25">
      <c r="A178" s="104"/>
      <c r="B178" s="162" t="s">
        <v>109</v>
      </c>
      <c r="C178" s="153" t="s">
        <v>71</v>
      </c>
      <c r="D178" s="155">
        <v>662</v>
      </c>
      <c r="E178" s="155">
        <v>662</v>
      </c>
      <c r="F178" s="157">
        <f>E178/D178*100%</f>
        <v>1</v>
      </c>
    </row>
    <row r="179" spans="1:6" ht="16.5" customHeight="1" x14ac:dyDescent="0.25">
      <c r="A179" s="108"/>
      <c r="B179" s="163"/>
      <c r="C179" s="154"/>
      <c r="D179" s="156"/>
      <c r="E179" s="156"/>
      <c r="F179" s="158"/>
    </row>
    <row r="180" spans="1:6" ht="18" customHeight="1" x14ac:dyDescent="0.25">
      <c r="A180" s="112"/>
      <c r="B180" s="8" t="s">
        <v>13</v>
      </c>
      <c r="C180" s="12"/>
      <c r="D180" s="5">
        <f>D178+D179</f>
        <v>662</v>
      </c>
      <c r="E180" s="5">
        <f>E178+E179</f>
        <v>662</v>
      </c>
      <c r="F180" s="18">
        <f t="shared" si="11"/>
        <v>1</v>
      </c>
    </row>
    <row r="181" spans="1:6" ht="50.25" customHeight="1" x14ac:dyDescent="0.25">
      <c r="A181" s="186">
        <v>11</v>
      </c>
      <c r="B181" s="84" t="s">
        <v>85</v>
      </c>
      <c r="C181" s="83" t="s">
        <v>17</v>
      </c>
      <c r="D181" s="5">
        <f>D184+D186++D188+D190</f>
        <v>7980.13</v>
      </c>
      <c r="E181" s="5">
        <f>E188+E190</f>
        <v>7928.69</v>
      </c>
      <c r="F181" s="95">
        <f t="shared" si="11"/>
        <v>0.99355398972197184</v>
      </c>
    </row>
    <row r="182" spans="1:6" ht="21" customHeight="1" x14ac:dyDescent="0.25">
      <c r="A182" s="187"/>
      <c r="B182" s="85"/>
      <c r="C182" s="83" t="s">
        <v>7</v>
      </c>
      <c r="D182" s="13">
        <f>D191</f>
        <v>519000</v>
      </c>
      <c r="E182" s="13">
        <f>E191</f>
        <v>519000</v>
      </c>
      <c r="F182" s="14">
        <f t="shared" si="11"/>
        <v>1</v>
      </c>
    </row>
    <row r="183" spans="1:6" ht="30" customHeight="1" x14ac:dyDescent="0.25">
      <c r="A183" s="54"/>
      <c r="B183" s="82" t="s">
        <v>4</v>
      </c>
      <c r="C183" s="12"/>
      <c r="D183" s="5">
        <f>D181+D182</f>
        <v>526980.13</v>
      </c>
      <c r="E183" s="5">
        <f>E181+E182</f>
        <v>526928.68999999994</v>
      </c>
      <c r="F183" s="18">
        <f t="shared" si="11"/>
        <v>0.99990238721144942</v>
      </c>
    </row>
    <row r="184" spans="1:6" ht="60" customHeight="1" x14ac:dyDescent="0.25">
      <c r="A184" s="54"/>
      <c r="B184" s="8" t="s">
        <v>50</v>
      </c>
      <c r="C184" s="4" t="s">
        <v>17</v>
      </c>
      <c r="D184" s="5">
        <v>0</v>
      </c>
      <c r="E184" s="5">
        <v>0</v>
      </c>
      <c r="F184" s="40">
        <v>0</v>
      </c>
    </row>
    <row r="185" spans="1:6" ht="18" customHeight="1" x14ac:dyDescent="0.25">
      <c r="A185" s="54"/>
      <c r="B185" s="28" t="s">
        <v>5</v>
      </c>
      <c r="C185" s="4"/>
      <c r="D185" s="13">
        <f>D184</f>
        <v>0</v>
      </c>
      <c r="E185" s="13">
        <f>E184</f>
        <v>0</v>
      </c>
      <c r="F185" s="24">
        <v>0</v>
      </c>
    </row>
    <row r="186" spans="1:6" ht="47.25" customHeight="1" x14ac:dyDescent="0.25">
      <c r="A186" s="54"/>
      <c r="B186" s="8" t="s">
        <v>51</v>
      </c>
      <c r="C186" s="4" t="s">
        <v>17</v>
      </c>
      <c r="D186" s="5">
        <v>0</v>
      </c>
      <c r="E186" s="5">
        <v>0</v>
      </c>
      <c r="F186" s="40">
        <v>0</v>
      </c>
    </row>
    <row r="187" spans="1:6" ht="18" customHeight="1" x14ac:dyDescent="0.25">
      <c r="A187" s="168"/>
      <c r="B187" s="28" t="s">
        <v>6</v>
      </c>
      <c r="C187" s="4"/>
      <c r="D187" s="13">
        <f>D186</f>
        <v>0</v>
      </c>
      <c r="E187" s="13">
        <f>E186</f>
        <v>0</v>
      </c>
      <c r="F187" s="24">
        <v>0</v>
      </c>
    </row>
    <row r="188" spans="1:6" ht="61.5" customHeight="1" x14ac:dyDescent="0.25">
      <c r="A188" s="168"/>
      <c r="B188" s="38" t="s">
        <v>52</v>
      </c>
      <c r="C188" s="4" t="s">
        <v>17</v>
      </c>
      <c r="D188" s="5">
        <v>7298.64</v>
      </c>
      <c r="E188" s="5">
        <v>7247.2</v>
      </c>
      <c r="F188" s="95">
        <f>E188/D188*100%</f>
        <v>0.9929521116262755</v>
      </c>
    </row>
    <row r="189" spans="1:6" ht="18" customHeight="1" x14ac:dyDescent="0.25">
      <c r="A189" s="36"/>
      <c r="B189" s="28" t="s">
        <v>8</v>
      </c>
      <c r="C189" s="4"/>
      <c r="D189" s="13">
        <f>D188</f>
        <v>7298.64</v>
      </c>
      <c r="E189" s="13">
        <f>E188</f>
        <v>7247.2</v>
      </c>
      <c r="F189" s="97">
        <f t="shared" si="11"/>
        <v>0.9929521116262755</v>
      </c>
    </row>
    <row r="190" spans="1:6" ht="39" customHeight="1" x14ac:dyDescent="0.25">
      <c r="A190" s="36"/>
      <c r="B190" s="153" t="s">
        <v>100</v>
      </c>
      <c r="C190" s="4" t="s">
        <v>17</v>
      </c>
      <c r="D190" s="13">
        <v>681.49</v>
      </c>
      <c r="E190" s="13">
        <v>681.49</v>
      </c>
      <c r="F190" s="124">
        <f t="shared" si="11"/>
        <v>1</v>
      </c>
    </row>
    <row r="191" spans="1:6" ht="40.5" customHeight="1" x14ac:dyDescent="0.25">
      <c r="A191" s="36"/>
      <c r="B191" s="154"/>
      <c r="C191" s="4" t="s">
        <v>7</v>
      </c>
      <c r="D191" s="5">
        <v>519000</v>
      </c>
      <c r="E191" s="5">
        <v>519000</v>
      </c>
      <c r="F191" s="18">
        <f t="shared" si="11"/>
        <v>1</v>
      </c>
    </row>
    <row r="192" spans="1:6" ht="18" customHeight="1" x14ac:dyDescent="0.25">
      <c r="A192" s="129"/>
      <c r="B192" s="41" t="s">
        <v>9</v>
      </c>
      <c r="C192" s="4"/>
      <c r="D192" s="13">
        <f>D190+D191</f>
        <v>519681.49</v>
      </c>
      <c r="E192" s="13">
        <f>E190+E191</f>
        <v>519681.49</v>
      </c>
      <c r="F192" s="14">
        <f t="shared" si="11"/>
        <v>1</v>
      </c>
    </row>
    <row r="193" spans="1:6" ht="31.5" customHeight="1" x14ac:dyDescent="0.25">
      <c r="A193" s="126">
        <v>12</v>
      </c>
      <c r="B193" s="174" t="s">
        <v>53</v>
      </c>
      <c r="C193" s="4" t="s">
        <v>71</v>
      </c>
      <c r="D193" s="13">
        <f>D198</f>
        <v>18694</v>
      </c>
      <c r="E193" s="13">
        <f>E198</f>
        <v>16302.9</v>
      </c>
      <c r="F193" s="14">
        <f t="shared" si="11"/>
        <v>0.87209265004814374</v>
      </c>
    </row>
    <row r="194" spans="1:6" x14ac:dyDescent="0.25">
      <c r="A194" s="127"/>
      <c r="B194" s="174"/>
      <c r="C194" s="166" t="s">
        <v>17</v>
      </c>
      <c r="D194" s="165">
        <f>D199+D201+D203+D205</f>
        <v>1012421.6900000001</v>
      </c>
      <c r="E194" s="165">
        <f>E199+E201+E203+E205</f>
        <v>990898.3</v>
      </c>
      <c r="F194" s="152">
        <f t="shared" si="11"/>
        <v>0.97874068660065949</v>
      </c>
    </row>
    <row r="195" spans="1:6" x14ac:dyDescent="0.25">
      <c r="A195" s="168"/>
      <c r="B195" s="174"/>
      <c r="C195" s="166"/>
      <c r="D195" s="165"/>
      <c r="E195" s="165"/>
      <c r="F195" s="152" t="e">
        <f t="shared" si="11"/>
        <v>#DIV/0!</v>
      </c>
    </row>
    <row r="196" spans="1:6" ht="6" customHeight="1" x14ac:dyDescent="0.25">
      <c r="A196" s="168"/>
      <c r="B196" s="174"/>
      <c r="C196" s="166"/>
      <c r="D196" s="165"/>
      <c r="E196" s="165"/>
      <c r="F196" s="152" t="e">
        <f t="shared" si="11"/>
        <v>#DIV/0!</v>
      </c>
    </row>
    <row r="197" spans="1:6" ht="32.25" customHeight="1" x14ac:dyDescent="0.25">
      <c r="A197" s="128"/>
      <c r="B197" s="130" t="s">
        <v>4</v>
      </c>
      <c r="C197" s="42"/>
      <c r="D197" s="131">
        <f>D193+D194</f>
        <v>1031115.6900000001</v>
      </c>
      <c r="E197" s="131">
        <f>E193+E194</f>
        <v>1007201.2000000001</v>
      </c>
      <c r="F197" s="132">
        <f t="shared" si="11"/>
        <v>0.97680717088108704</v>
      </c>
    </row>
    <row r="198" spans="1:6" ht="34.5" customHeight="1" x14ac:dyDescent="0.25">
      <c r="A198" s="126"/>
      <c r="B198" s="166" t="s">
        <v>54</v>
      </c>
      <c r="C198" s="130" t="s">
        <v>71</v>
      </c>
      <c r="D198" s="131">
        <v>18694</v>
      </c>
      <c r="E198" s="131">
        <v>16302.9</v>
      </c>
      <c r="F198" s="132">
        <f t="shared" si="11"/>
        <v>0.87209265004814374</v>
      </c>
    </row>
    <row r="199" spans="1:6" ht="33" customHeight="1" x14ac:dyDescent="0.25">
      <c r="A199" s="127"/>
      <c r="B199" s="166"/>
      <c r="C199" s="4" t="s">
        <v>17</v>
      </c>
      <c r="D199" s="13">
        <v>173832.53</v>
      </c>
      <c r="E199" s="13">
        <v>163435.39000000001</v>
      </c>
      <c r="F199" s="14">
        <f t="shared" si="11"/>
        <v>0.94018875523470791</v>
      </c>
    </row>
    <row r="200" spans="1:6" ht="18" customHeight="1" x14ac:dyDescent="0.25">
      <c r="A200" s="168"/>
      <c r="B200" s="32" t="s">
        <v>5</v>
      </c>
      <c r="C200" s="4"/>
      <c r="D200" s="65">
        <f>D198+D199</f>
        <v>192526.53</v>
      </c>
      <c r="E200" s="65">
        <f>E198+E199</f>
        <v>179738.29</v>
      </c>
      <c r="F200" s="66">
        <f t="shared" si="11"/>
        <v>0.93357673874868052</v>
      </c>
    </row>
    <row r="201" spans="1:6" ht="63.75" customHeight="1" x14ac:dyDescent="0.25">
      <c r="A201" s="168"/>
      <c r="B201" s="17" t="s">
        <v>75</v>
      </c>
      <c r="C201" s="4" t="s">
        <v>17</v>
      </c>
      <c r="D201" s="13">
        <v>630.11</v>
      </c>
      <c r="E201" s="13">
        <v>630.11</v>
      </c>
      <c r="F201" s="14">
        <f t="shared" si="11"/>
        <v>1</v>
      </c>
    </row>
    <row r="202" spans="1:6" ht="18" customHeight="1" x14ac:dyDescent="0.25">
      <c r="A202" s="168"/>
      <c r="B202" s="32" t="s">
        <v>8</v>
      </c>
      <c r="C202" s="4"/>
      <c r="D202" s="13">
        <f>D201</f>
        <v>630.11</v>
      </c>
      <c r="E202" s="13">
        <f>E201</f>
        <v>630.11</v>
      </c>
      <c r="F202" s="14">
        <f t="shared" si="11"/>
        <v>1</v>
      </c>
    </row>
    <row r="203" spans="1:6" ht="48" customHeight="1" x14ac:dyDescent="0.25">
      <c r="A203" s="168"/>
      <c r="B203" s="17" t="s">
        <v>55</v>
      </c>
      <c r="C203" s="4" t="s">
        <v>17</v>
      </c>
      <c r="D203" s="13">
        <v>0</v>
      </c>
      <c r="E203" s="13">
        <v>0</v>
      </c>
      <c r="F203" s="24">
        <v>0</v>
      </c>
    </row>
    <row r="204" spans="1:6" ht="18" customHeight="1" x14ac:dyDescent="0.25">
      <c r="A204" s="168"/>
      <c r="B204" s="32" t="s">
        <v>9</v>
      </c>
      <c r="C204" s="4"/>
      <c r="D204" s="13">
        <f>D203</f>
        <v>0</v>
      </c>
      <c r="E204" s="13">
        <f>E203</f>
        <v>0</v>
      </c>
      <c r="F204" s="24">
        <v>0</v>
      </c>
    </row>
    <row r="205" spans="1:6" ht="48" customHeight="1" x14ac:dyDescent="0.25">
      <c r="A205" s="168"/>
      <c r="B205" s="109" t="s">
        <v>86</v>
      </c>
      <c r="C205" s="4" t="s">
        <v>17</v>
      </c>
      <c r="D205" s="13">
        <v>837959.05</v>
      </c>
      <c r="E205" s="13">
        <v>826832.8</v>
      </c>
      <c r="F205" s="14">
        <f t="shared" si="11"/>
        <v>0.98672220319119408</v>
      </c>
    </row>
    <row r="206" spans="1:6" ht="18" customHeight="1" x14ac:dyDescent="0.25">
      <c r="A206" s="168"/>
      <c r="B206" s="32" t="s">
        <v>10</v>
      </c>
      <c r="C206" s="4"/>
      <c r="D206" s="13">
        <f>D205</f>
        <v>837959.05</v>
      </c>
      <c r="E206" s="13">
        <f>E205</f>
        <v>826832.8</v>
      </c>
      <c r="F206" s="14">
        <f t="shared" si="11"/>
        <v>0.98672220319119408</v>
      </c>
    </row>
    <row r="207" spans="1:6" ht="33" customHeight="1" x14ac:dyDescent="0.25">
      <c r="A207" s="126">
        <v>13</v>
      </c>
      <c r="B207" s="174" t="s">
        <v>89</v>
      </c>
      <c r="C207" s="4" t="s">
        <v>18</v>
      </c>
      <c r="D207" s="13">
        <f>D220</f>
        <v>5863</v>
      </c>
      <c r="E207" s="13">
        <f>E220</f>
        <v>2382.86</v>
      </c>
      <c r="F207" s="144">
        <f t="shared" si="11"/>
        <v>0.4064233327647962</v>
      </c>
    </row>
    <row r="208" spans="1:6" ht="32.25" customHeight="1" x14ac:dyDescent="0.25">
      <c r="A208" s="127"/>
      <c r="B208" s="174"/>
      <c r="C208" s="4" t="s">
        <v>71</v>
      </c>
      <c r="D208" s="13">
        <f>D215</f>
        <v>111837.2</v>
      </c>
      <c r="E208" s="13">
        <f>E215</f>
        <v>90657.23</v>
      </c>
      <c r="F208" s="98">
        <f t="shared" si="11"/>
        <v>0.81061784450969798</v>
      </c>
    </row>
    <row r="209" spans="1:7" ht="32.25" customHeight="1" x14ac:dyDescent="0.25">
      <c r="A209" s="127"/>
      <c r="B209" s="174"/>
      <c r="C209" s="4" t="s">
        <v>17</v>
      </c>
      <c r="D209" s="13">
        <f>D211+D213+D216+D218+D222+D224</f>
        <v>119398.84</v>
      </c>
      <c r="E209" s="13">
        <f>E211+E213+E216+E218+E222+E224</f>
        <v>115972.03</v>
      </c>
      <c r="F209" s="14">
        <f t="shared" si="11"/>
        <v>0.97129946991109795</v>
      </c>
    </row>
    <row r="210" spans="1:7" ht="33" customHeight="1" x14ac:dyDescent="0.25">
      <c r="A210" s="127"/>
      <c r="B210" s="109" t="s">
        <v>4</v>
      </c>
      <c r="C210" s="15"/>
      <c r="D210" s="13">
        <f>D207+D208+D209</f>
        <v>237099.03999999998</v>
      </c>
      <c r="E210" s="13">
        <f>E207+E208+E209</f>
        <v>209012.12</v>
      </c>
      <c r="F210" s="14">
        <f t="shared" si="11"/>
        <v>0.88153929260953567</v>
      </c>
    </row>
    <row r="211" spans="1:7" ht="74.25" customHeight="1" x14ac:dyDescent="0.25">
      <c r="A211" s="127"/>
      <c r="B211" s="109" t="s">
        <v>56</v>
      </c>
      <c r="C211" s="4" t="s">
        <v>17</v>
      </c>
      <c r="D211" s="13">
        <v>70317.759999999995</v>
      </c>
      <c r="E211" s="13">
        <v>70253.240000000005</v>
      </c>
      <c r="F211" s="14">
        <f t="shared" si="11"/>
        <v>0.99908245086305381</v>
      </c>
    </row>
    <row r="212" spans="1:7" ht="18" customHeight="1" x14ac:dyDescent="0.25">
      <c r="A212" s="127"/>
      <c r="B212" s="123" t="s">
        <v>5</v>
      </c>
      <c r="C212" s="42"/>
      <c r="D212" s="13">
        <f>D211</f>
        <v>70317.759999999995</v>
      </c>
      <c r="E212" s="13">
        <f>E211</f>
        <v>70253.240000000005</v>
      </c>
      <c r="F212" s="14">
        <f>E212/D212*100%</f>
        <v>0.99908245086305381</v>
      </c>
    </row>
    <row r="213" spans="1:7" ht="47.45" customHeight="1" x14ac:dyDescent="0.25">
      <c r="A213" s="127"/>
      <c r="B213" s="118" t="s">
        <v>76</v>
      </c>
      <c r="C213" s="4" t="s">
        <v>17</v>
      </c>
      <c r="D213" s="13">
        <v>0</v>
      </c>
      <c r="E213" s="13">
        <v>0</v>
      </c>
      <c r="F213" s="24">
        <v>0</v>
      </c>
    </row>
    <row r="214" spans="1:7" ht="18" customHeight="1" x14ac:dyDescent="0.25">
      <c r="A214" s="128"/>
      <c r="B214" s="28" t="s">
        <v>6</v>
      </c>
      <c r="C214" s="130"/>
      <c r="D214" s="131">
        <f>D213</f>
        <v>0</v>
      </c>
      <c r="E214" s="131">
        <f>E213</f>
        <v>0</v>
      </c>
      <c r="F214" s="10">
        <v>0</v>
      </c>
    </row>
    <row r="215" spans="1:7" ht="31.5" customHeight="1" x14ac:dyDescent="0.25">
      <c r="A215" s="126"/>
      <c r="B215" s="166" t="s">
        <v>57</v>
      </c>
      <c r="C215" s="130" t="s">
        <v>71</v>
      </c>
      <c r="D215" s="131">
        <v>111837.2</v>
      </c>
      <c r="E215" s="131">
        <v>90657.23</v>
      </c>
      <c r="F215" s="6">
        <f>E215/D215*100%</f>
        <v>0.81061784450969798</v>
      </c>
    </row>
    <row r="216" spans="1:7" ht="30.75" customHeight="1" x14ac:dyDescent="0.25">
      <c r="A216" s="127"/>
      <c r="B216" s="166"/>
      <c r="C216" s="130" t="s">
        <v>17</v>
      </c>
      <c r="D216" s="131">
        <v>17753.990000000002</v>
      </c>
      <c r="E216" s="131">
        <v>14391.7</v>
      </c>
      <c r="F216" s="6">
        <f>E216/D216*100%</f>
        <v>0.81061778225627024</v>
      </c>
    </row>
    <row r="217" spans="1:7" ht="18" customHeight="1" x14ac:dyDescent="0.25">
      <c r="A217" s="168"/>
      <c r="B217" s="28" t="s">
        <v>8</v>
      </c>
      <c r="C217" s="4"/>
      <c r="D217" s="13">
        <f>D215+D216</f>
        <v>129591.19</v>
      </c>
      <c r="E217" s="13">
        <f>E215+E216</f>
        <v>105048.93</v>
      </c>
      <c r="F217" s="6">
        <f>E217/D217*100%</f>
        <v>0.81061783598097981</v>
      </c>
      <c r="G217" s="89"/>
    </row>
    <row r="218" spans="1:7" ht="48" customHeight="1" x14ac:dyDescent="0.25">
      <c r="A218" s="168"/>
      <c r="B218" s="4" t="s">
        <v>58</v>
      </c>
      <c r="C218" s="4" t="s">
        <v>17</v>
      </c>
      <c r="D218" s="13">
        <v>31327.09</v>
      </c>
      <c r="E218" s="13">
        <v>31327.09</v>
      </c>
      <c r="F218" s="14">
        <f t="shared" si="11"/>
        <v>1</v>
      </c>
    </row>
    <row r="219" spans="1:7" ht="18" customHeight="1" x14ac:dyDescent="0.25">
      <c r="A219" s="129"/>
      <c r="B219" s="32" t="s">
        <v>9</v>
      </c>
      <c r="C219" s="15"/>
      <c r="D219" s="13">
        <f>D218</f>
        <v>31327.09</v>
      </c>
      <c r="E219" s="13">
        <f>E218</f>
        <v>31327.09</v>
      </c>
      <c r="F219" s="14">
        <f t="shared" si="11"/>
        <v>1</v>
      </c>
    </row>
    <row r="220" spans="1:7" ht="48.75" customHeight="1" x14ac:dyDescent="0.25">
      <c r="A220" s="129"/>
      <c r="B220" s="8" t="s">
        <v>59</v>
      </c>
      <c r="C220" s="4" t="s">
        <v>18</v>
      </c>
      <c r="D220" s="13">
        <v>5863</v>
      </c>
      <c r="E220" s="149">
        <v>2382.86</v>
      </c>
      <c r="F220" s="144">
        <f t="shared" si="11"/>
        <v>0.4064233327647962</v>
      </c>
    </row>
    <row r="221" spans="1:7" ht="18" customHeight="1" x14ac:dyDescent="0.25">
      <c r="A221" s="129"/>
      <c r="B221" s="28" t="s">
        <v>10</v>
      </c>
      <c r="C221" s="4"/>
      <c r="D221" s="13">
        <f>D220</f>
        <v>5863</v>
      </c>
      <c r="E221" s="13">
        <f>E220</f>
        <v>2382.86</v>
      </c>
      <c r="F221" s="148">
        <f t="shared" si="11"/>
        <v>0.4064233327647962</v>
      </c>
    </row>
    <row r="222" spans="1:7" ht="45.75" customHeight="1" x14ac:dyDescent="0.25">
      <c r="A222" s="129"/>
      <c r="B222" s="4" t="s">
        <v>60</v>
      </c>
      <c r="C222" s="4" t="s">
        <v>17</v>
      </c>
      <c r="D222" s="13">
        <v>0</v>
      </c>
      <c r="E222" s="13">
        <v>0</v>
      </c>
      <c r="F222" s="24">
        <v>0</v>
      </c>
    </row>
    <row r="223" spans="1:7" ht="18" customHeight="1" x14ac:dyDescent="0.25">
      <c r="A223" s="177"/>
      <c r="B223" s="28" t="s">
        <v>11</v>
      </c>
      <c r="C223" s="4"/>
      <c r="D223" s="13">
        <v>0</v>
      </c>
      <c r="E223" s="13">
        <v>0</v>
      </c>
      <c r="F223" s="24">
        <v>0</v>
      </c>
    </row>
    <row r="224" spans="1:7" ht="63" customHeight="1" x14ac:dyDescent="0.25">
      <c r="A224" s="177"/>
      <c r="B224" s="44" t="s">
        <v>103</v>
      </c>
      <c r="C224" s="48" t="s">
        <v>17</v>
      </c>
      <c r="D224" s="46">
        <v>0</v>
      </c>
      <c r="E224" s="46">
        <v>0</v>
      </c>
      <c r="F224" s="47">
        <v>0</v>
      </c>
    </row>
    <row r="225" spans="1:6" ht="20.25" customHeight="1" x14ac:dyDescent="0.25">
      <c r="A225" s="129"/>
      <c r="B225" s="28" t="s">
        <v>12</v>
      </c>
      <c r="C225" s="48"/>
      <c r="D225" s="46">
        <f>D224</f>
        <v>0</v>
      </c>
      <c r="E225" s="46">
        <f t="shared" ref="E225:F225" si="14">E224</f>
        <v>0</v>
      </c>
      <c r="F225" s="47">
        <f t="shared" si="14"/>
        <v>0</v>
      </c>
    </row>
    <row r="226" spans="1:6" ht="36.6" customHeight="1" x14ac:dyDescent="0.25">
      <c r="A226" s="126">
        <v>14</v>
      </c>
      <c r="B226" s="216" t="s">
        <v>83</v>
      </c>
      <c r="C226" s="4" t="s">
        <v>71</v>
      </c>
      <c r="D226" s="13">
        <f>D229+D232</f>
        <v>272750</v>
      </c>
      <c r="E226" s="13">
        <f>E229+E232</f>
        <v>268657.57</v>
      </c>
      <c r="F226" s="14">
        <f>E226/D226*100%</f>
        <v>0.98499567369385888</v>
      </c>
    </row>
    <row r="227" spans="1:6" ht="30.75" customHeight="1" x14ac:dyDescent="0.25">
      <c r="A227" s="127"/>
      <c r="B227" s="217"/>
      <c r="C227" s="4" t="s">
        <v>17</v>
      </c>
      <c r="D227" s="13">
        <f>D230+D233+D235</f>
        <v>708647.2</v>
      </c>
      <c r="E227" s="13">
        <f>E230+E233+E235</f>
        <v>705833.16</v>
      </c>
      <c r="F227" s="14">
        <f t="shared" si="11"/>
        <v>0.99602899722174887</v>
      </c>
    </row>
    <row r="228" spans="1:6" ht="34.5" customHeight="1" x14ac:dyDescent="0.25">
      <c r="A228" s="127"/>
      <c r="B228" s="109" t="s">
        <v>4</v>
      </c>
      <c r="C228" s="4"/>
      <c r="D228" s="13">
        <f>D226+D227</f>
        <v>981397.2</v>
      </c>
      <c r="E228" s="13">
        <f>E226+E227</f>
        <v>974490.73</v>
      </c>
      <c r="F228" s="14">
        <f t="shared" si="11"/>
        <v>0.99296261493307703</v>
      </c>
    </row>
    <row r="229" spans="1:6" ht="36" customHeight="1" x14ac:dyDescent="0.25">
      <c r="A229" s="127"/>
      <c r="B229" s="153" t="s">
        <v>121</v>
      </c>
      <c r="C229" s="71" t="s">
        <v>71</v>
      </c>
      <c r="D229" s="13">
        <v>12914</v>
      </c>
      <c r="E229" s="13">
        <v>12707.16</v>
      </c>
      <c r="F229" s="14">
        <f t="shared" si="11"/>
        <v>0.98398327396623819</v>
      </c>
    </row>
    <row r="230" spans="1:6" ht="31.5" customHeight="1" x14ac:dyDescent="0.25">
      <c r="A230" s="127"/>
      <c r="B230" s="154"/>
      <c r="C230" s="70" t="s">
        <v>17</v>
      </c>
      <c r="D230" s="13">
        <v>7942.85</v>
      </c>
      <c r="E230" s="13">
        <v>7831.94</v>
      </c>
      <c r="F230" s="14">
        <f t="shared" si="11"/>
        <v>0.98603649823426087</v>
      </c>
    </row>
    <row r="231" spans="1:6" ht="46.5" customHeight="1" x14ac:dyDescent="0.25">
      <c r="A231" s="128"/>
      <c r="B231" s="28" t="s">
        <v>5</v>
      </c>
      <c r="C231" s="130"/>
      <c r="D231" s="131">
        <f>D229+D230</f>
        <v>20856.849999999999</v>
      </c>
      <c r="E231" s="131">
        <f>E229+E230</f>
        <v>20539.099999999999</v>
      </c>
      <c r="F231" s="6">
        <f t="shared" si="11"/>
        <v>0.98476519704557497</v>
      </c>
    </row>
    <row r="232" spans="1:6" ht="30.6" customHeight="1" x14ac:dyDescent="0.25">
      <c r="A232" s="126"/>
      <c r="B232" s="215" t="s">
        <v>61</v>
      </c>
      <c r="C232" s="130" t="s">
        <v>71</v>
      </c>
      <c r="D232" s="131">
        <v>259836</v>
      </c>
      <c r="E232" s="131">
        <v>255950.41</v>
      </c>
      <c r="F232" s="132">
        <f t="shared" si="11"/>
        <v>0.98504599054788411</v>
      </c>
    </row>
    <row r="233" spans="1:6" ht="31.5" customHeight="1" x14ac:dyDescent="0.25">
      <c r="A233" s="127"/>
      <c r="B233" s="215"/>
      <c r="C233" s="130" t="s">
        <v>17</v>
      </c>
      <c r="D233" s="131">
        <v>636488.51</v>
      </c>
      <c r="E233" s="131">
        <v>635286.93000000005</v>
      </c>
      <c r="F233" s="132">
        <f t="shared" si="11"/>
        <v>0.99811217330537516</v>
      </c>
    </row>
    <row r="234" spans="1:6" ht="18" customHeight="1" x14ac:dyDescent="0.25">
      <c r="A234" s="168"/>
      <c r="B234" s="28" t="s">
        <v>6</v>
      </c>
      <c r="C234" s="15"/>
      <c r="D234" s="13">
        <f>D232+D233</f>
        <v>896324.51</v>
      </c>
      <c r="E234" s="13">
        <f>E232+E233</f>
        <v>891237.34000000008</v>
      </c>
      <c r="F234" s="14">
        <f t="shared" si="11"/>
        <v>0.99432441047495179</v>
      </c>
    </row>
    <row r="235" spans="1:6" ht="48" customHeight="1" x14ac:dyDescent="0.25">
      <c r="A235" s="168"/>
      <c r="B235" s="29" t="s">
        <v>62</v>
      </c>
      <c r="C235" s="4" t="s">
        <v>17</v>
      </c>
      <c r="D235" s="13">
        <v>64215.839999999997</v>
      </c>
      <c r="E235" s="13">
        <v>62714.29</v>
      </c>
      <c r="F235" s="18">
        <f t="shared" si="11"/>
        <v>0.97661713994553379</v>
      </c>
    </row>
    <row r="236" spans="1:6" ht="18" customHeight="1" x14ac:dyDescent="0.25">
      <c r="A236" s="128"/>
      <c r="B236" s="8" t="s">
        <v>10</v>
      </c>
      <c r="C236" s="15"/>
      <c r="D236" s="13">
        <f>D235</f>
        <v>64215.839999999997</v>
      </c>
      <c r="E236" s="13">
        <f>E235</f>
        <v>62714.29</v>
      </c>
      <c r="F236" s="18">
        <f t="shared" si="11"/>
        <v>0.97661713994553379</v>
      </c>
    </row>
    <row r="237" spans="1:6" ht="35.25" customHeight="1" x14ac:dyDescent="0.25">
      <c r="A237" s="184">
        <v>15</v>
      </c>
      <c r="B237" s="159" t="s">
        <v>63</v>
      </c>
      <c r="C237" s="48" t="s">
        <v>18</v>
      </c>
      <c r="D237" s="49">
        <f>D245</f>
        <v>23927.94</v>
      </c>
      <c r="E237" s="49">
        <f>E245</f>
        <v>23626.59</v>
      </c>
      <c r="F237" s="121">
        <f t="shared" si="11"/>
        <v>0.98740593632381235</v>
      </c>
    </row>
    <row r="238" spans="1:6" ht="33.75" customHeight="1" x14ac:dyDescent="0.25">
      <c r="A238" s="168"/>
      <c r="B238" s="160"/>
      <c r="C238" s="181" t="s">
        <v>74</v>
      </c>
      <c r="D238" s="155">
        <f>D242+D246</f>
        <v>12156.98</v>
      </c>
      <c r="E238" s="155">
        <f>E242+E246</f>
        <v>12036.619999999999</v>
      </c>
      <c r="F238" s="157">
        <f t="shared" ref="F238:F297" si="15">E238/D238*100%</f>
        <v>0.99009951484661485</v>
      </c>
    </row>
    <row r="239" spans="1:6" ht="0.75" hidden="1" customHeight="1" x14ac:dyDescent="0.25">
      <c r="A239" s="168"/>
      <c r="B239" s="160"/>
      <c r="C239" s="154"/>
      <c r="D239" s="156"/>
      <c r="E239" s="156"/>
      <c r="F239" s="158"/>
    </row>
    <row r="240" spans="1:6" ht="31.5" customHeight="1" x14ac:dyDescent="0.25">
      <c r="A240" s="129"/>
      <c r="B240" s="161"/>
      <c r="C240" s="16" t="s">
        <v>17</v>
      </c>
      <c r="D240" s="13">
        <f>D243+D247</f>
        <v>211193.57</v>
      </c>
      <c r="E240" s="13">
        <f>E243+E247</f>
        <v>209408.3</v>
      </c>
      <c r="F240" s="14">
        <f t="shared" si="15"/>
        <v>0.99154675968591266</v>
      </c>
    </row>
    <row r="241" spans="1:6" ht="33" customHeight="1" x14ac:dyDescent="0.25">
      <c r="A241" s="129"/>
      <c r="B241" s="63" t="s">
        <v>4</v>
      </c>
      <c r="C241" s="43"/>
      <c r="D241" s="13">
        <f>D237+D238+D240</f>
        <v>247278.49</v>
      </c>
      <c r="E241" s="13">
        <f>E237+E238+E240</f>
        <v>245071.50999999998</v>
      </c>
      <c r="F241" s="14">
        <f t="shared" si="15"/>
        <v>0.99107492123556717</v>
      </c>
    </row>
    <row r="242" spans="1:6" ht="36" customHeight="1" x14ac:dyDescent="0.25">
      <c r="A242" s="129"/>
      <c r="B242" s="153" t="s">
        <v>119</v>
      </c>
      <c r="C242" s="99" t="s">
        <v>74</v>
      </c>
      <c r="D242" s="94">
        <v>4181</v>
      </c>
      <c r="E242" s="94">
        <v>4161.09</v>
      </c>
      <c r="F242" s="144">
        <f t="shared" si="15"/>
        <v>0.99523798134417607</v>
      </c>
    </row>
    <row r="243" spans="1:6" ht="92.25" customHeight="1" x14ac:dyDescent="0.25">
      <c r="A243" s="129"/>
      <c r="B243" s="154"/>
      <c r="C243" s="4" t="s">
        <v>17</v>
      </c>
      <c r="D243" s="13">
        <v>181531</v>
      </c>
      <c r="E243" s="13">
        <v>181527.69</v>
      </c>
      <c r="F243" s="144">
        <f t="shared" si="15"/>
        <v>0.99998176619971246</v>
      </c>
    </row>
    <row r="244" spans="1:6" ht="39" customHeight="1" x14ac:dyDescent="0.25">
      <c r="A244" s="129"/>
      <c r="B244" s="17" t="s">
        <v>5</v>
      </c>
      <c r="C244" s="43"/>
      <c r="D244" s="13">
        <f>D242+D243</f>
        <v>185712</v>
      </c>
      <c r="E244" s="13">
        <f>E242+E243</f>
        <v>185688.78</v>
      </c>
      <c r="F244" s="14">
        <f t="shared" si="15"/>
        <v>0.99987496769191009</v>
      </c>
    </row>
    <row r="245" spans="1:6" ht="33.75" customHeight="1" x14ac:dyDescent="0.25">
      <c r="A245" s="129"/>
      <c r="B245" s="181" t="s">
        <v>64</v>
      </c>
      <c r="C245" s="48" t="s">
        <v>18</v>
      </c>
      <c r="D245" s="46">
        <v>23927.94</v>
      </c>
      <c r="E245" s="46">
        <v>23626.59</v>
      </c>
      <c r="F245" s="124">
        <f t="shared" si="15"/>
        <v>0.98740593632381235</v>
      </c>
    </row>
    <row r="246" spans="1:6" ht="33" customHeight="1" x14ac:dyDescent="0.25">
      <c r="A246" s="129"/>
      <c r="B246" s="182"/>
      <c r="C246" s="4" t="s">
        <v>71</v>
      </c>
      <c r="D246" s="13">
        <v>7975.98</v>
      </c>
      <c r="E246" s="13">
        <v>7875.53</v>
      </c>
      <c r="F246" s="124">
        <f t="shared" si="15"/>
        <v>0.98740593632381224</v>
      </c>
    </row>
    <row r="247" spans="1:6" ht="34.5" customHeight="1" x14ac:dyDescent="0.25">
      <c r="A247" s="129"/>
      <c r="B247" s="183"/>
      <c r="C247" s="4" t="s">
        <v>17</v>
      </c>
      <c r="D247" s="13">
        <v>29662.57</v>
      </c>
      <c r="E247" s="13">
        <v>27880.61</v>
      </c>
      <c r="F247" s="14">
        <f t="shared" si="15"/>
        <v>0.9399256369222222</v>
      </c>
    </row>
    <row r="248" spans="1:6" ht="39" customHeight="1" x14ac:dyDescent="0.25">
      <c r="A248" s="112"/>
      <c r="B248" s="28" t="s">
        <v>6</v>
      </c>
      <c r="C248" s="43"/>
      <c r="D248" s="131">
        <f>D245+D246+D247</f>
        <v>61566.49</v>
      </c>
      <c r="E248" s="131">
        <f>E245+E246+E247</f>
        <v>59382.729999999996</v>
      </c>
      <c r="F248" s="132">
        <f t="shared" si="15"/>
        <v>0.96453005522971991</v>
      </c>
    </row>
    <row r="249" spans="1:6" ht="24.75" customHeight="1" x14ac:dyDescent="0.25">
      <c r="A249" s="184">
        <v>16</v>
      </c>
      <c r="B249" s="167" t="s">
        <v>90</v>
      </c>
      <c r="C249" s="166" t="s">
        <v>74</v>
      </c>
      <c r="D249" s="165">
        <f>D256</f>
        <v>4779</v>
      </c>
      <c r="E249" s="165">
        <f>E256</f>
        <v>4697.29</v>
      </c>
      <c r="F249" s="152">
        <f t="shared" si="15"/>
        <v>0.98290228081188535</v>
      </c>
    </row>
    <row r="250" spans="1:6" ht="8.25" customHeight="1" x14ac:dyDescent="0.25">
      <c r="A250" s="168"/>
      <c r="B250" s="167"/>
      <c r="C250" s="166"/>
      <c r="D250" s="165"/>
      <c r="E250" s="165"/>
      <c r="F250" s="152"/>
    </row>
    <row r="251" spans="1:6" ht="15" customHeight="1" x14ac:dyDescent="0.25">
      <c r="A251" s="168"/>
      <c r="B251" s="167"/>
      <c r="C251" s="166" t="s">
        <v>17</v>
      </c>
      <c r="D251" s="165">
        <f>D254</f>
        <v>0</v>
      </c>
      <c r="E251" s="165">
        <f>E254</f>
        <v>0</v>
      </c>
      <c r="F251" s="210">
        <v>0</v>
      </c>
    </row>
    <row r="252" spans="1:6" ht="16.5" customHeight="1" x14ac:dyDescent="0.25">
      <c r="A252" s="168"/>
      <c r="B252" s="167"/>
      <c r="C252" s="166"/>
      <c r="D252" s="165"/>
      <c r="E252" s="165"/>
      <c r="F252" s="210"/>
    </row>
    <row r="253" spans="1:6" ht="31.5" customHeight="1" x14ac:dyDescent="0.25">
      <c r="A253" s="168"/>
      <c r="B253" s="4" t="s">
        <v>4</v>
      </c>
      <c r="C253" s="43"/>
      <c r="D253" s="13">
        <f>D249+D251+D252</f>
        <v>4779</v>
      </c>
      <c r="E253" s="13">
        <f>E249+E251+E252</f>
        <v>4697.29</v>
      </c>
      <c r="F253" s="14">
        <f>E253/D253*100%</f>
        <v>0.98290228081188535</v>
      </c>
    </row>
    <row r="254" spans="1:6" ht="47.25" customHeight="1" x14ac:dyDescent="0.25">
      <c r="A254" s="168"/>
      <c r="B254" s="28" t="s">
        <v>65</v>
      </c>
      <c r="C254" s="4" t="s">
        <v>17</v>
      </c>
      <c r="D254" s="13">
        <v>0</v>
      </c>
      <c r="E254" s="13">
        <v>0</v>
      </c>
      <c r="F254" s="24">
        <v>0</v>
      </c>
    </row>
    <row r="255" spans="1:6" ht="18" customHeight="1" x14ac:dyDescent="0.25">
      <c r="A255" s="168"/>
      <c r="B255" s="25" t="s">
        <v>5</v>
      </c>
      <c r="C255" s="4"/>
      <c r="D255" s="13">
        <f>D254</f>
        <v>0</v>
      </c>
      <c r="E255" s="13">
        <f>E254</f>
        <v>0</v>
      </c>
      <c r="F255" s="24">
        <v>0</v>
      </c>
    </row>
    <row r="256" spans="1:6" ht="62.25" customHeight="1" x14ac:dyDescent="0.25">
      <c r="A256" s="129"/>
      <c r="B256" s="214" t="s">
        <v>101</v>
      </c>
      <c r="C256" s="166" t="s">
        <v>74</v>
      </c>
      <c r="D256" s="13">
        <v>4779</v>
      </c>
      <c r="E256" s="46">
        <v>4697.29</v>
      </c>
      <c r="F256" s="152">
        <f t="shared" si="15"/>
        <v>0.98290228081188535</v>
      </c>
    </row>
    <row r="257" spans="1:6" ht="32.450000000000003" hidden="1" customHeight="1" x14ac:dyDescent="0.25">
      <c r="A257" s="129"/>
      <c r="B257" s="166"/>
      <c r="C257" s="166"/>
      <c r="D257" s="13"/>
      <c r="E257" s="13"/>
      <c r="F257" s="152" t="e">
        <f t="shared" si="15"/>
        <v>#DIV/0!</v>
      </c>
    </row>
    <row r="258" spans="1:6" ht="18" customHeight="1" x14ac:dyDescent="0.25">
      <c r="A258" s="112"/>
      <c r="B258" s="28" t="s">
        <v>6</v>
      </c>
      <c r="C258" s="4"/>
      <c r="D258" s="13">
        <f>D256</f>
        <v>4779</v>
      </c>
      <c r="E258" s="13">
        <f>E256</f>
        <v>4697.29</v>
      </c>
      <c r="F258" s="14">
        <f t="shared" si="15"/>
        <v>0.98290228081188535</v>
      </c>
    </row>
    <row r="259" spans="1:6" ht="18" customHeight="1" x14ac:dyDescent="0.25">
      <c r="A259" s="126">
        <v>17</v>
      </c>
      <c r="B259" s="159" t="s">
        <v>118</v>
      </c>
      <c r="C259" s="153" t="s">
        <v>18</v>
      </c>
      <c r="D259" s="155">
        <f>D267</f>
        <v>98698.19</v>
      </c>
      <c r="E259" s="155">
        <f>E267</f>
        <v>98698.19</v>
      </c>
      <c r="F259" s="157">
        <f t="shared" si="15"/>
        <v>1</v>
      </c>
    </row>
    <row r="260" spans="1:6" ht="15.75" customHeight="1" x14ac:dyDescent="0.25">
      <c r="A260" s="127"/>
      <c r="B260" s="160"/>
      <c r="C260" s="154"/>
      <c r="D260" s="156"/>
      <c r="E260" s="156"/>
      <c r="F260" s="158"/>
    </row>
    <row r="261" spans="1:6" ht="18.75" customHeight="1" x14ac:dyDescent="0.25">
      <c r="A261" s="127"/>
      <c r="B261" s="160"/>
      <c r="C261" s="153" t="s">
        <v>74</v>
      </c>
      <c r="D261" s="155">
        <f>D268+D273</f>
        <v>243272.71</v>
      </c>
      <c r="E261" s="155">
        <f>E268+E273</f>
        <v>198289.63999999998</v>
      </c>
      <c r="F261" s="157">
        <f t="shared" si="15"/>
        <v>0.81509200107155455</v>
      </c>
    </row>
    <row r="262" spans="1:6" x14ac:dyDescent="0.25">
      <c r="A262" s="127"/>
      <c r="B262" s="160"/>
      <c r="C262" s="154"/>
      <c r="D262" s="156"/>
      <c r="E262" s="156"/>
      <c r="F262" s="158"/>
    </row>
    <row r="263" spans="1:6" ht="28.5" customHeight="1" x14ac:dyDescent="0.25">
      <c r="A263" s="127"/>
      <c r="B263" s="160"/>
      <c r="C263" s="153" t="s">
        <v>17</v>
      </c>
      <c r="D263" s="155">
        <f>D269+D271+D274</f>
        <v>1569613.09</v>
      </c>
      <c r="E263" s="155">
        <f>E269+E271+E274</f>
        <v>1520174.79</v>
      </c>
      <c r="F263" s="157">
        <f t="shared" si="15"/>
        <v>0.9685028748071921</v>
      </c>
    </row>
    <row r="264" spans="1:6" ht="9" customHeight="1" x14ac:dyDescent="0.25">
      <c r="A264" s="127"/>
      <c r="B264" s="160"/>
      <c r="C264" s="154"/>
      <c r="D264" s="156"/>
      <c r="E264" s="156"/>
      <c r="F264" s="158"/>
    </row>
    <row r="265" spans="1:6" ht="24" customHeight="1" x14ac:dyDescent="0.25">
      <c r="A265" s="127"/>
      <c r="B265" s="161"/>
      <c r="C265" s="48" t="s">
        <v>7</v>
      </c>
      <c r="D265" s="50">
        <f>D276</f>
        <v>235487.01</v>
      </c>
      <c r="E265" s="50">
        <f>E276</f>
        <v>67121.759999999995</v>
      </c>
      <c r="F265" s="122">
        <f t="shared" si="15"/>
        <v>0.28503381141915213</v>
      </c>
    </row>
    <row r="266" spans="1:6" ht="30" customHeight="1" x14ac:dyDescent="0.25">
      <c r="A266" s="127"/>
      <c r="B266" s="109" t="s">
        <v>4</v>
      </c>
      <c r="C266" s="43"/>
      <c r="D266" s="13">
        <f>D259+D261+D263+D265</f>
        <v>2147071</v>
      </c>
      <c r="E266" s="13">
        <f>E259+E261+E263+E265</f>
        <v>1884284.3800000001</v>
      </c>
      <c r="F266" s="88">
        <f t="shared" si="15"/>
        <v>0.87760692590044764</v>
      </c>
    </row>
    <row r="267" spans="1:6" ht="30" customHeight="1" x14ac:dyDescent="0.25">
      <c r="A267" s="127"/>
      <c r="B267" s="181" t="s">
        <v>110</v>
      </c>
      <c r="C267" s="48" t="s">
        <v>18</v>
      </c>
      <c r="D267" s="46">
        <v>98698.19</v>
      </c>
      <c r="E267" s="46">
        <v>98698.19</v>
      </c>
      <c r="F267" s="97">
        <f t="shared" si="15"/>
        <v>1</v>
      </c>
    </row>
    <row r="268" spans="1:6" ht="31.9" customHeight="1" x14ac:dyDescent="0.25">
      <c r="A268" s="127"/>
      <c r="B268" s="182"/>
      <c r="C268" s="4" t="s">
        <v>74</v>
      </c>
      <c r="D268" s="13">
        <v>238533.47</v>
      </c>
      <c r="E268" s="131">
        <v>193563.49</v>
      </c>
      <c r="F268" s="97">
        <f t="shared" si="15"/>
        <v>0.81147308174404198</v>
      </c>
    </row>
    <row r="269" spans="1:6" ht="30" customHeight="1" x14ac:dyDescent="0.25">
      <c r="A269" s="127"/>
      <c r="B269" s="183"/>
      <c r="C269" s="12" t="s">
        <v>17</v>
      </c>
      <c r="D269" s="13">
        <v>392421.75</v>
      </c>
      <c r="E269" s="13">
        <v>386998.66</v>
      </c>
      <c r="F269" s="14">
        <f t="shared" si="15"/>
        <v>0.98618045508435748</v>
      </c>
    </row>
    <row r="270" spans="1:6" ht="18" customHeight="1" x14ac:dyDescent="0.25">
      <c r="A270" s="127"/>
      <c r="B270" s="17" t="s">
        <v>5</v>
      </c>
      <c r="C270" s="80"/>
      <c r="D270" s="13">
        <f>D267+D268+D269</f>
        <v>729653.41</v>
      </c>
      <c r="E270" s="13">
        <f>E267+E268+E269</f>
        <v>679260.34</v>
      </c>
      <c r="F270" s="14">
        <f t="shared" si="15"/>
        <v>0.93093560681091037</v>
      </c>
    </row>
    <row r="271" spans="1:6" ht="47.25" customHeight="1" x14ac:dyDescent="0.25">
      <c r="A271" s="168"/>
      <c r="B271" s="32" t="s">
        <v>111</v>
      </c>
      <c r="C271" s="80" t="s">
        <v>17</v>
      </c>
      <c r="D271" s="13">
        <v>1176438.99</v>
      </c>
      <c r="E271" s="13">
        <v>1132425.8600000001</v>
      </c>
      <c r="F271" s="14">
        <f t="shared" si="15"/>
        <v>0.96258783466535747</v>
      </c>
    </row>
    <row r="272" spans="1:6" ht="18" customHeight="1" x14ac:dyDescent="0.25">
      <c r="A272" s="169"/>
      <c r="B272" s="25" t="s">
        <v>6</v>
      </c>
      <c r="C272" s="42"/>
      <c r="D272" s="131">
        <f>D271</f>
        <v>1176438.99</v>
      </c>
      <c r="E272" s="131">
        <f>E271</f>
        <v>1132425.8600000001</v>
      </c>
      <c r="F272" s="132">
        <f t="shared" si="15"/>
        <v>0.96258783466535747</v>
      </c>
    </row>
    <row r="273" spans="1:6" ht="33.75" customHeight="1" x14ac:dyDescent="0.25">
      <c r="A273" s="126"/>
      <c r="B273" s="166" t="s">
        <v>120</v>
      </c>
      <c r="C273" s="130" t="s">
        <v>74</v>
      </c>
      <c r="D273" s="131">
        <v>4739.24</v>
      </c>
      <c r="E273" s="30">
        <v>4726.1499999999996</v>
      </c>
      <c r="F273" s="144">
        <f t="shared" si="15"/>
        <v>0.99723795376473867</v>
      </c>
    </row>
    <row r="274" spans="1:6" ht="27" customHeight="1" x14ac:dyDescent="0.25">
      <c r="A274" s="129"/>
      <c r="B274" s="166"/>
      <c r="C274" s="166" t="s">
        <v>17</v>
      </c>
      <c r="D274" s="165">
        <v>752.35</v>
      </c>
      <c r="E274" s="213">
        <v>750.27</v>
      </c>
      <c r="F274" s="152">
        <f t="shared" si="15"/>
        <v>0.99723532930152181</v>
      </c>
    </row>
    <row r="275" spans="1:6" ht="9.75" customHeight="1" x14ac:dyDescent="0.25">
      <c r="A275" s="177"/>
      <c r="B275" s="166"/>
      <c r="C275" s="166"/>
      <c r="D275" s="165"/>
      <c r="E275" s="213"/>
      <c r="F275" s="152"/>
    </row>
    <row r="276" spans="1:6" ht="21.75" customHeight="1" x14ac:dyDescent="0.25">
      <c r="A276" s="177"/>
      <c r="B276" s="166"/>
      <c r="C276" s="130" t="s">
        <v>7</v>
      </c>
      <c r="D276" s="131">
        <v>235487.01</v>
      </c>
      <c r="E276" s="131">
        <v>67121.759999999995</v>
      </c>
      <c r="F276" s="132">
        <f t="shared" si="15"/>
        <v>0.28503381141915213</v>
      </c>
    </row>
    <row r="277" spans="1:6" ht="18" customHeight="1" x14ac:dyDescent="0.25">
      <c r="A277" s="185"/>
      <c r="B277" s="25" t="s">
        <v>8</v>
      </c>
      <c r="C277" s="42"/>
      <c r="D277" s="13">
        <f>D273+D274+D276</f>
        <v>240978.6</v>
      </c>
      <c r="E277" s="131">
        <f>E273+E274+E276</f>
        <v>72598.179999999993</v>
      </c>
      <c r="F277" s="124">
        <f t="shared" si="15"/>
        <v>0.30126401265506558</v>
      </c>
    </row>
    <row r="278" spans="1:6" ht="33" customHeight="1" x14ac:dyDescent="0.25">
      <c r="A278" s="184">
        <v>18</v>
      </c>
      <c r="B278" s="159" t="s">
        <v>66</v>
      </c>
      <c r="C278" s="4" t="s">
        <v>74</v>
      </c>
      <c r="D278" s="13">
        <f>D284</f>
        <v>438698.34</v>
      </c>
      <c r="E278" s="13">
        <f>E284</f>
        <v>400486.88</v>
      </c>
      <c r="F278" s="79">
        <f t="shared" si="15"/>
        <v>0.91289809758568952</v>
      </c>
    </row>
    <row r="279" spans="1:6" ht="31.5" customHeight="1" x14ac:dyDescent="0.25">
      <c r="A279" s="168"/>
      <c r="B279" s="160"/>
      <c r="C279" s="4" t="s">
        <v>17</v>
      </c>
      <c r="D279" s="13">
        <f>D282+D285+D288+D290</f>
        <v>457833.76</v>
      </c>
      <c r="E279" s="13">
        <f>E282+E285+E288+E290</f>
        <v>402440.75000000006</v>
      </c>
      <c r="F279" s="14">
        <f t="shared" si="15"/>
        <v>0.87901064788232319</v>
      </c>
    </row>
    <row r="280" spans="1:6" ht="20.25" customHeight="1" x14ac:dyDescent="0.25">
      <c r="A280" s="129"/>
      <c r="B280" s="161"/>
      <c r="C280" s="4" t="s">
        <v>7</v>
      </c>
      <c r="D280" s="13">
        <f>D286</f>
        <v>140000</v>
      </c>
      <c r="E280" s="30">
        <f>E286</f>
        <v>140000</v>
      </c>
      <c r="F280" s="144">
        <f t="shared" si="15"/>
        <v>1</v>
      </c>
    </row>
    <row r="281" spans="1:6" ht="30.75" customHeight="1" x14ac:dyDescent="0.25">
      <c r="A281" s="129"/>
      <c r="B281" s="109" t="s">
        <v>4</v>
      </c>
      <c r="C281" s="42"/>
      <c r="D281" s="13">
        <f>D278+D279+D280</f>
        <v>1036532.1000000001</v>
      </c>
      <c r="E281" s="13">
        <f>E278+E279+E280</f>
        <v>942927.63000000012</v>
      </c>
      <c r="F281" s="14">
        <f t="shared" si="15"/>
        <v>0.90969457675261578</v>
      </c>
    </row>
    <row r="282" spans="1:6" ht="45.75" customHeight="1" x14ac:dyDescent="0.25">
      <c r="A282" s="129"/>
      <c r="B282" s="32" t="s">
        <v>87</v>
      </c>
      <c r="C282" s="12" t="s">
        <v>17</v>
      </c>
      <c r="D282" s="13">
        <v>23230.02</v>
      </c>
      <c r="E282" s="13">
        <v>23220.84</v>
      </c>
      <c r="F282" s="144">
        <f t="shared" si="15"/>
        <v>0.99960482169193132</v>
      </c>
    </row>
    <row r="283" spans="1:6" ht="18" customHeight="1" x14ac:dyDescent="0.25">
      <c r="A283" s="129"/>
      <c r="B283" s="115" t="s">
        <v>6</v>
      </c>
      <c r="C283" s="42"/>
      <c r="D283" s="13">
        <f>D282</f>
        <v>23230.02</v>
      </c>
      <c r="E283" s="13">
        <f>E282</f>
        <v>23220.84</v>
      </c>
      <c r="F283" s="144">
        <f t="shared" si="15"/>
        <v>0.99960482169193132</v>
      </c>
    </row>
    <row r="284" spans="1:6" ht="33.75" customHeight="1" x14ac:dyDescent="0.25">
      <c r="A284" s="129"/>
      <c r="B284" s="179" t="s">
        <v>67</v>
      </c>
      <c r="C284" s="4" t="s">
        <v>74</v>
      </c>
      <c r="D284" s="13">
        <v>438698.34</v>
      </c>
      <c r="E284" s="13">
        <v>400486.88</v>
      </c>
      <c r="F284" s="81">
        <f t="shared" si="15"/>
        <v>0.91289809758568952</v>
      </c>
    </row>
    <row r="285" spans="1:6" ht="32.25" customHeight="1" x14ac:dyDescent="0.25">
      <c r="A285" s="129"/>
      <c r="B285" s="180"/>
      <c r="C285" s="12" t="s">
        <v>17</v>
      </c>
      <c r="D285" s="13">
        <v>421806.51</v>
      </c>
      <c r="E285" s="13">
        <v>366433.83</v>
      </c>
      <c r="F285" s="14">
        <f t="shared" si="15"/>
        <v>0.86872492792963296</v>
      </c>
    </row>
    <row r="286" spans="1:6" ht="18.75" customHeight="1" x14ac:dyDescent="0.25">
      <c r="A286" s="129"/>
      <c r="B286" s="180"/>
      <c r="C286" s="4" t="s">
        <v>7</v>
      </c>
      <c r="D286" s="13">
        <v>140000</v>
      </c>
      <c r="E286" s="141">
        <v>140000</v>
      </c>
      <c r="F286" s="144">
        <f t="shared" si="15"/>
        <v>1</v>
      </c>
    </row>
    <row r="287" spans="1:6" ht="18" customHeight="1" x14ac:dyDescent="0.25">
      <c r="A287" s="129"/>
      <c r="B287" s="17" t="s">
        <v>8</v>
      </c>
      <c r="C287" s="42"/>
      <c r="D287" s="13">
        <f>D284+D285+D286</f>
        <v>1000504.8500000001</v>
      </c>
      <c r="E287" s="13">
        <f>E284+E285+E286</f>
        <v>906920.71</v>
      </c>
      <c r="F287" s="14">
        <f t="shared" si="15"/>
        <v>0.90646308211299509</v>
      </c>
    </row>
    <row r="288" spans="1:6" ht="64.5" customHeight="1" x14ac:dyDescent="0.25">
      <c r="A288" s="129"/>
      <c r="B288" s="125" t="s">
        <v>94</v>
      </c>
      <c r="C288" s="51" t="s">
        <v>17</v>
      </c>
      <c r="D288" s="46">
        <v>0</v>
      </c>
      <c r="E288" s="46">
        <v>0</v>
      </c>
      <c r="F288" s="120">
        <v>0</v>
      </c>
    </row>
    <row r="289" spans="1:6" ht="18" customHeight="1" x14ac:dyDescent="0.25">
      <c r="A289" s="129"/>
      <c r="B289" s="32" t="s">
        <v>10</v>
      </c>
      <c r="C289" s="42"/>
      <c r="D289" s="46">
        <f>D288</f>
        <v>0</v>
      </c>
      <c r="E289" s="46">
        <f>E288</f>
        <v>0</v>
      </c>
      <c r="F289" s="120">
        <v>0</v>
      </c>
    </row>
    <row r="290" spans="1:6" ht="46.5" customHeight="1" x14ac:dyDescent="0.25">
      <c r="A290" s="129"/>
      <c r="B290" s="32" t="s">
        <v>68</v>
      </c>
      <c r="C290" s="44" t="s">
        <v>17</v>
      </c>
      <c r="D290" s="13">
        <v>12797.23</v>
      </c>
      <c r="E290" s="13">
        <v>12786.08</v>
      </c>
      <c r="F290" s="14">
        <f>E290/D290*100%</f>
        <v>0.99912871769906464</v>
      </c>
    </row>
    <row r="291" spans="1:6" ht="45" customHeight="1" x14ac:dyDescent="0.25">
      <c r="A291" s="112"/>
      <c r="B291" s="28" t="s">
        <v>12</v>
      </c>
      <c r="C291" s="42"/>
      <c r="D291" s="131">
        <f>D290</f>
        <v>12797.23</v>
      </c>
      <c r="E291" s="131">
        <f>E290</f>
        <v>12786.08</v>
      </c>
      <c r="F291" s="132">
        <f t="shared" si="15"/>
        <v>0.99912871769906464</v>
      </c>
    </row>
    <row r="292" spans="1:6" ht="30.75" customHeight="1" x14ac:dyDescent="0.25">
      <c r="A292" s="184">
        <v>19</v>
      </c>
      <c r="B292" s="164" t="s">
        <v>69</v>
      </c>
      <c r="C292" s="130" t="s">
        <v>74</v>
      </c>
      <c r="D292" s="131">
        <f>D295</f>
        <v>29751.75</v>
      </c>
      <c r="E292" s="131">
        <f>E295</f>
        <v>29480.89</v>
      </c>
      <c r="F292" s="144">
        <f t="shared" si="15"/>
        <v>0.99089599771442016</v>
      </c>
    </row>
    <row r="293" spans="1:6" ht="33.75" customHeight="1" x14ac:dyDescent="0.25">
      <c r="A293" s="168"/>
      <c r="B293" s="164"/>
      <c r="C293" s="130" t="s">
        <v>17</v>
      </c>
      <c r="D293" s="131">
        <f>D296+D298</f>
        <v>25658.74</v>
      </c>
      <c r="E293" s="131">
        <f>E296+E298</f>
        <v>23512.34</v>
      </c>
      <c r="F293" s="132">
        <f t="shared" si="15"/>
        <v>0.91634819168829018</v>
      </c>
    </row>
    <row r="294" spans="1:6" ht="33" customHeight="1" x14ac:dyDescent="0.25">
      <c r="A294" s="168"/>
      <c r="B294" s="4" t="s">
        <v>4</v>
      </c>
      <c r="C294" s="42"/>
      <c r="D294" s="13">
        <f>D292+D293</f>
        <v>55410.490000000005</v>
      </c>
      <c r="E294" s="13">
        <f>E292+E293</f>
        <v>52993.229999999996</v>
      </c>
      <c r="F294" s="132">
        <f t="shared" si="15"/>
        <v>0.95637540833874579</v>
      </c>
    </row>
    <row r="295" spans="1:6" ht="33" customHeight="1" x14ac:dyDescent="0.25">
      <c r="A295" s="168"/>
      <c r="B295" s="162" t="s">
        <v>77</v>
      </c>
      <c r="C295" s="58" t="s">
        <v>74</v>
      </c>
      <c r="D295" s="87">
        <v>29751.75</v>
      </c>
      <c r="E295" s="57">
        <v>29480.89</v>
      </c>
      <c r="F295" s="144">
        <f t="shared" si="15"/>
        <v>0.99089599771442016</v>
      </c>
    </row>
    <row r="296" spans="1:6" ht="32.25" customHeight="1" x14ac:dyDescent="0.25">
      <c r="A296" s="168"/>
      <c r="B296" s="163"/>
      <c r="C296" s="4" t="s">
        <v>17</v>
      </c>
      <c r="D296" s="87">
        <v>25658.74</v>
      </c>
      <c r="E296" s="30">
        <v>23512.34</v>
      </c>
      <c r="F296" s="97">
        <f t="shared" si="15"/>
        <v>0.91634819168829018</v>
      </c>
    </row>
    <row r="297" spans="1:6" ht="18" customHeight="1" x14ac:dyDescent="0.25">
      <c r="A297" s="168"/>
      <c r="B297" s="25" t="s">
        <v>5</v>
      </c>
      <c r="C297" s="42"/>
      <c r="D297" s="87">
        <f>D295+D296</f>
        <v>55410.490000000005</v>
      </c>
      <c r="E297" s="30">
        <f>E295+E296</f>
        <v>52993.229999999996</v>
      </c>
      <c r="F297" s="97">
        <f t="shared" si="15"/>
        <v>0.95637540833874579</v>
      </c>
    </row>
    <row r="298" spans="1:6" ht="63" customHeight="1" x14ac:dyDescent="0.25">
      <c r="A298" s="168"/>
      <c r="B298" s="28" t="s">
        <v>78</v>
      </c>
      <c r="C298" s="4" t="s">
        <v>17</v>
      </c>
      <c r="D298" s="13">
        <v>0</v>
      </c>
      <c r="E298" s="30">
        <v>0</v>
      </c>
      <c r="F298" s="60">
        <v>0</v>
      </c>
    </row>
    <row r="299" spans="1:6" ht="18" customHeight="1" x14ac:dyDescent="0.25">
      <c r="A299" s="169"/>
      <c r="B299" s="25" t="s">
        <v>6</v>
      </c>
      <c r="C299" s="42"/>
      <c r="D299" s="13">
        <f>D298</f>
        <v>0</v>
      </c>
      <c r="E299" s="30">
        <f>E298</f>
        <v>0</v>
      </c>
      <c r="F299" s="60">
        <v>0</v>
      </c>
    </row>
  </sheetData>
  <mergeCells count="140">
    <mergeCell ref="A278:A279"/>
    <mergeCell ref="E263:E264"/>
    <mergeCell ref="A79:A91"/>
    <mergeCell ref="B84:B86"/>
    <mergeCell ref="B116:B117"/>
    <mergeCell ref="B107:B108"/>
    <mergeCell ref="A271:A272"/>
    <mergeCell ref="B215:B216"/>
    <mergeCell ref="B193:B196"/>
    <mergeCell ref="B190:B191"/>
    <mergeCell ref="B123:B125"/>
    <mergeCell ref="B119:B121"/>
    <mergeCell ref="A98:A101"/>
    <mergeCell ref="A195:A196"/>
    <mergeCell ref="A200:A206"/>
    <mergeCell ref="A217:A218"/>
    <mergeCell ref="A234:A235"/>
    <mergeCell ref="A92:A95"/>
    <mergeCell ref="B158:B159"/>
    <mergeCell ref="B162:B164"/>
    <mergeCell ref="B242:B243"/>
    <mergeCell ref="B229:B230"/>
    <mergeCell ref="A237:A239"/>
    <mergeCell ref="D274:D275"/>
    <mergeCell ref="E274:E275"/>
    <mergeCell ref="B256:B257"/>
    <mergeCell ref="B232:B233"/>
    <mergeCell ref="B267:B269"/>
    <mergeCell ref="B237:B240"/>
    <mergeCell ref="B245:B247"/>
    <mergeCell ref="D263:D264"/>
    <mergeCell ref="C274:C275"/>
    <mergeCell ref="D166:D167"/>
    <mergeCell ref="D251:D252"/>
    <mergeCell ref="E251:E252"/>
    <mergeCell ref="B170:B172"/>
    <mergeCell ref="C256:C257"/>
    <mergeCell ref="B226:B227"/>
    <mergeCell ref="F251:F252"/>
    <mergeCell ref="C194:C196"/>
    <mergeCell ref="D194:D196"/>
    <mergeCell ref="F124:F125"/>
    <mergeCell ref="E166:E167"/>
    <mergeCell ref="F166:F167"/>
    <mergeCell ref="F178:F179"/>
    <mergeCell ref="C178:C179"/>
    <mergeCell ref="D178:D179"/>
    <mergeCell ref="C238:C239"/>
    <mergeCell ref="D238:D239"/>
    <mergeCell ref="F238:F239"/>
    <mergeCell ref="C251:C252"/>
    <mergeCell ref="E238:E239"/>
    <mergeCell ref="E178:E179"/>
    <mergeCell ref="C166:C167"/>
    <mergeCell ref="B137:B140"/>
    <mergeCell ref="C124:C125"/>
    <mergeCell ref="D124:D125"/>
    <mergeCell ref="E124:E125"/>
    <mergeCell ref="F81:F82"/>
    <mergeCell ref="B92:B94"/>
    <mergeCell ref="B98:B99"/>
    <mergeCell ref="E81:E82"/>
    <mergeCell ref="E120:E121"/>
    <mergeCell ref="F120:F121"/>
    <mergeCell ref="B79:B82"/>
    <mergeCell ref="C81:C82"/>
    <mergeCell ref="D81:D82"/>
    <mergeCell ref="C120:C121"/>
    <mergeCell ref="D120:D121"/>
    <mergeCell ref="B13:B15"/>
    <mergeCell ref="B49:B51"/>
    <mergeCell ref="B72:B73"/>
    <mergeCell ref="B66:B67"/>
    <mergeCell ref="A63:A76"/>
    <mergeCell ref="A18:A20"/>
    <mergeCell ref="A1:F4"/>
    <mergeCell ref="A7:A12"/>
    <mergeCell ref="C29:C30"/>
    <mergeCell ref="D29:D30"/>
    <mergeCell ref="E29:E30"/>
    <mergeCell ref="C23:C25"/>
    <mergeCell ref="D23:D25"/>
    <mergeCell ref="B53:B54"/>
    <mergeCell ref="B38:B39"/>
    <mergeCell ref="B32:B34"/>
    <mergeCell ref="F29:F30"/>
    <mergeCell ref="B45:B47"/>
    <mergeCell ref="E23:E25"/>
    <mergeCell ref="F23:F25"/>
    <mergeCell ref="A56:A57"/>
    <mergeCell ref="B27:B30"/>
    <mergeCell ref="B21:B25"/>
    <mergeCell ref="A297:A299"/>
    <mergeCell ref="A169:A170"/>
    <mergeCell ref="A187:A188"/>
    <mergeCell ref="B69:B70"/>
    <mergeCell ref="B63:B64"/>
    <mergeCell ref="B207:B209"/>
    <mergeCell ref="A137:A139"/>
    <mergeCell ref="A154:A155"/>
    <mergeCell ref="A149:A150"/>
    <mergeCell ref="A223:A224"/>
    <mergeCell ref="B145:B148"/>
    <mergeCell ref="B178:B179"/>
    <mergeCell ref="B198:B199"/>
    <mergeCell ref="B284:B286"/>
    <mergeCell ref="B166:B168"/>
    <mergeCell ref="A159:A160"/>
    <mergeCell ref="A249:A255"/>
    <mergeCell ref="A275:A277"/>
    <mergeCell ref="A292:A296"/>
    <mergeCell ref="A129:A130"/>
    <mergeCell ref="A144:A146"/>
    <mergeCell ref="A163:A164"/>
    <mergeCell ref="A181:A182"/>
    <mergeCell ref="B142:B143"/>
    <mergeCell ref="F274:F275"/>
    <mergeCell ref="C259:C260"/>
    <mergeCell ref="D259:D260"/>
    <mergeCell ref="E259:E260"/>
    <mergeCell ref="F259:F260"/>
    <mergeCell ref="B259:B265"/>
    <mergeCell ref="B295:B296"/>
    <mergeCell ref="B292:B293"/>
    <mergeCell ref="E194:E196"/>
    <mergeCell ref="F194:F196"/>
    <mergeCell ref="F256:F257"/>
    <mergeCell ref="F263:F264"/>
    <mergeCell ref="B273:B276"/>
    <mergeCell ref="C261:C262"/>
    <mergeCell ref="D261:D262"/>
    <mergeCell ref="E261:E262"/>
    <mergeCell ref="F261:F262"/>
    <mergeCell ref="C249:C250"/>
    <mergeCell ref="B249:B252"/>
    <mergeCell ref="D249:D250"/>
    <mergeCell ref="E249:E250"/>
    <mergeCell ref="F249:F250"/>
    <mergeCell ref="C263:C264"/>
    <mergeCell ref="B278:B280"/>
  </mergeCells>
  <pageMargins left="0.31496062992125984" right="0.31496062992125984" top="0.74803149606299213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P12U02</dc:creator>
  <cp:lastModifiedBy>P04U09</cp:lastModifiedBy>
  <cp:lastPrinted>2022-02-17T08:00:12Z</cp:lastPrinted>
  <dcterms:created xsi:type="dcterms:W3CDTF">2018-04-25T11:34:43Z</dcterms:created>
  <dcterms:modified xsi:type="dcterms:W3CDTF">2022-04-29T05:14:39Z</dcterms:modified>
</cp:coreProperties>
</file>